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330" yWindow="1215" windowWidth="12015" windowHeight="11115"/>
  </bookViews>
  <sheets>
    <sheet name="Лист1" sheetId="2" r:id="rId1"/>
    <sheet name="Лист2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8" i="2" l="1"/>
  <c r="D77" i="2"/>
  <c r="D76" i="2"/>
  <c r="D75" i="2"/>
  <c r="E75" i="2" s="1"/>
  <c r="D6" i="2"/>
  <c r="E6" i="2" s="1"/>
  <c r="D7" i="2"/>
  <c r="D8" i="2"/>
  <c r="E8" i="2" s="1"/>
  <c r="D9" i="2"/>
  <c r="D10" i="2"/>
  <c r="D11" i="2"/>
  <c r="D12" i="2"/>
  <c r="D13" i="2"/>
  <c r="E13" i="2" s="1"/>
  <c r="D14" i="2"/>
  <c r="D15" i="2"/>
  <c r="D16" i="2"/>
  <c r="D17" i="2"/>
  <c r="D18" i="2"/>
  <c r="D19" i="2"/>
  <c r="D20" i="2"/>
  <c r="D21" i="2"/>
  <c r="D22" i="2"/>
  <c r="D23" i="2"/>
  <c r="D24" i="2"/>
  <c r="D25" i="2"/>
  <c r="E25" i="2" s="1"/>
  <c r="D26" i="2"/>
  <c r="D27" i="2"/>
  <c r="E10" i="2"/>
  <c r="E81" i="2"/>
  <c r="E85" i="2"/>
  <c r="E86" i="2"/>
  <c r="E88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7" i="2"/>
  <c r="E406" i="2"/>
  <c r="E405" i="2"/>
  <c r="E404" i="2"/>
  <c r="E403" i="2"/>
  <c r="E402" i="2"/>
  <c r="E401" i="2"/>
  <c r="E400" i="2"/>
  <c r="E399" i="2"/>
  <c r="E398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97" i="2"/>
  <c r="E96" i="2"/>
  <c r="E95" i="2"/>
  <c r="E94" i="2"/>
  <c r="E93" i="2"/>
  <c r="E92" i="2"/>
  <c r="E91" i="2"/>
  <c r="E90" i="2"/>
  <c r="E89" i="2"/>
  <c r="E84" i="2"/>
  <c r="E83" i="2"/>
  <c r="E82" i="2"/>
  <c r="E79" i="2"/>
  <c r="E78" i="2"/>
  <c r="E76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4" i="2"/>
  <c r="E23" i="2"/>
  <c r="E22" i="2"/>
  <c r="E21" i="2"/>
  <c r="E19" i="2"/>
  <c r="E16" i="2"/>
  <c r="E15" i="2"/>
  <c r="E14" i="2"/>
  <c r="E12" i="2"/>
  <c r="E11" i="2"/>
  <c r="E7" i="2"/>
  <c r="E26" i="2" l="1"/>
  <c r="E77" i="2"/>
  <c r="E17" i="2"/>
  <c r="E18" i="2"/>
  <c r="E20" i="2"/>
  <c r="E9" i="2"/>
  <c r="E80" i="2"/>
  <c r="E98" i="2"/>
  <c r="E100" i="2"/>
  <c r="E87" i="2"/>
  <c r="E99" i="2"/>
  <c r="D562" i="2"/>
  <c r="E562" i="2" s="1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409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8" i="2"/>
  <c r="F399" i="2"/>
  <c r="F400" i="2"/>
  <c r="F401" i="2"/>
  <c r="F402" i="2"/>
  <c r="F403" i="2"/>
  <c r="F404" i="2"/>
  <c r="F405" i="2"/>
  <c r="F406" i="2"/>
  <c r="F407" i="2"/>
  <c r="F142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6" i="2"/>
  <c r="F562" i="2" l="1"/>
</calcChain>
</file>

<file path=xl/sharedStrings.xml><?xml version="1.0" encoding="utf-8"?>
<sst xmlns="http://schemas.openxmlformats.org/spreadsheetml/2006/main" count="1118" uniqueCount="601">
  <si>
    <t>Объем</t>
  </si>
  <si>
    <t>1 проход кабеля</t>
  </si>
  <si>
    <t>Разработка грунта с погрузкой на автомобили-самосвалы экскаваторами с ковшом вместимостью 0,5 (0,5-0,63) м3, группа грунтов 2</t>
  </si>
  <si>
    <t>Разработка грунта с погрузкой на автомобили-самосвалы экскаваторами с ковшом вместимостью 0,25 м3, группа грунтов 2</t>
  </si>
  <si>
    <t>Разработка грунта с погрузкой в автомобили-самосвалы экскаваторами типа "ATLAS", "VOLVO", "KOMATSU", "HITACHI", "LIEBHER" с ковшом вместимостью 0,5 (0,5-0,63) м3, группа грунтов 2</t>
  </si>
  <si>
    <t>Разработка грунта с погрузкой на автомобили-самосвалы экскаваторами с ковшом вместимостью 0,4 (0,35-0,45) м3, группа грунтов 2</t>
  </si>
  <si>
    <t>Разработка грунта в отвал экскаваторами «драглайн» или «обратная лопата» с ковшом вместимостью 0,25 м3, группа грунтов 2</t>
  </si>
  <si>
    <t>Разработка грунта в отвал экскаваторами «драглайн» или «обратная лопата» с ковшом вместимостью 0,4 (0,3-0,45) м3, группа грунтов 2</t>
  </si>
  <si>
    <t>Разработка грунта в отвал экскаваторами «драглайн» или «обратная лопата» с ковшом вместимостью 0,5 (0,5-0,63) м3, группа грунтов 2</t>
  </si>
  <si>
    <t>Засыпка траншей и котлованов с перемещением грунта до 5 м бульдозерами мощностью 59 кВт (80 л.с.), группа грунтов 2</t>
  </si>
  <si>
    <t>Разработка грунта с перемещением до 10 м бульдозерами мощностью 59 кВт (80 л.с.), группа грунтов 2</t>
  </si>
  <si>
    <t>Разработка грунта вручную с креплениями в траншеях шириной до 2 м, глубиной до 2 м, группа грунтов 2</t>
  </si>
  <si>
    <t>Разработка грунта вручную с креплениями в траншеях шириной до 2 м, глубиной до 3 м, группа грунтов 2</t>
  </si>
  <si>
    <t>Разработка грунта вручную в траншеях шириной более 2 м и котлованах площадью сечения до 5 м2 с креплениями, глубина траншей и котлованов до 2 м, группа грунтов 2</t>
  </si>
  <si>
    <t>Разработка грунта вручную в траншеях шириной более 2 м и котлованах площадью сечения до 5 м2 с креплениями, глубина траншей и котлованов до 3 м, группа грунтов 2</t>
  </si>
  <si>
    <t>Разработка грунта вручную в траншеях глубиной до 2 м без креплений с откосами, группа грунтов 2</t>
  </si>
  <si>
    <t>Копание ям вручную без креплений для стоек и столбов без откосов глубиной до 0,7 м, группа грунтов 2</t>
  </si>
  <si>
    <t>Копание ям вручную без креплений для стоек и столбов с откосами глубиной до 1,5 м, группа грунтов 2</t>
  </si>
  <si>
    <t>При перемещении грунта на каждые последующие 10 м добавлять к расценке 01-01-030-02</t>
  </si>
  <si>
    <t>Планировка площадей ручным способом, группа грунтов 2</t>
  </si>
  <si>
    <t>Засыпка вручную траншей, пазух котлованов и ям, группа грунтов 2</t>
  </si>
  <si>
    <t>При перемещении грунта на каждые последующие 5 м добавлять к расценке 01-01-033-02</t>
  </si>
  <si>
    <t>Планировка площадей бульдозерами мощностью 59 кВт (80л.с.)</t>
  </si>
  <si>
    <t>Погрузка при автомобильных перевозках грунта растительного слоя (земля, перегной)</t>
  </si>
  <si>
    <t>Погрузка вручную неуплотненного грунта из штабелей и отвалов в транспортные средства, группа грунтов 2</t>
  </si>
  <si>
    <t>Погрузка грунта вручную в автомобили-самосвалы с выгрузкой</t>
  </si>
  <si>
    <t>Уплотнение грунта пневматическими трамбовками, группа грунтов 1-2</t>
  </si>
  <si>
    <t>Устройство стяжек цементных толщиной 20 мм</t>
  </si>
  <si>
    <t>Устройство стяжек на каждые 5 мм изменения толщины стяжки добавлять или исключать к расценке 11-01-011-01</t>
  </si>
  <si>
    <t>Устройство основания под фундаменты щебеночного</t>
  </si>
  <si>
    <t>Устройство подстилающих слоев песчаных</t>
  </si>
  <si>
    <t>Устройство подстилающих слоев щебеночных</t>
  </si>
  <si>
    <t>1 м2</t>
  </si>
  <si>
    <t>1 м3</t>
  </si>
  <si>
    <t>Устройство фундаментных плит железобетонных плоских</t>
  </si>
  <si>
    <t>Гидроизоляция стен, фундаментов горизонтальная оклеечная в 2 слоя</t>
  </si>
  <si>
    <t>Гидроизоляция стен, фундаментов боковая оклеечная по выровненной поверхности бутовой кладки, кирпичу и бетону в 2 слоя</t>
  </si>
  <si>
    <t>Гидроизоляция боковая обмазочная битумная в 2 слоя по выровненной поверхности бутовой кладки, кирпичу, бетону</t>
  </si>
  <si>
    <t>Пробивка в бетонных стенах и полах толщиной 100 мм отверстий площадью до 20 см2</t>
  </si>
  <si>
    <t>1 шт.</t>
  </si>
  <si>
    <t>Устройство трубопроводов из хризотилцементных труб с соединением полиэтиленовыми муфтами до 2 отверстий</t>
  </si>
  <si>
    <t>1 канало-километр трубопровода</t>
  </si>
  <si>
    <t>Устройство трубопроводов из хризотилцементных труб с соединением полиэтиленовыми муфтами более 2 отверстий</t>
  </si>
  <si>
    <t>Устройство трубопроводов из полиэтиленовых труб до 2 отверстий</t>
  </si>
  <si>
    <t>Устройство трубопроводов из полиэтиленовых труб более 2 отверстий</t>
  </si>
  <si>
    <t>Заделка отверстий, гнезд и борозд в перекрытиях железобетонных площадью до 0,1 м2</t>
  </si>
  <si>
    <t>1 м3 заделки</t>
  </si>
  <si>
    <t>Заделка кирпичом гнезд, борозд и концов балок</t>
  </si>
  <si>
    <t>Шнековое бурение скважин станками типа ЛБУ-50 глубиной бурения до 30 м в грунтах группы 2</t>
  </si>
  <si>
    <t>1 м бурения скважины</t>
  </si>
  <si>
    <t>Шнековое бурение скважин станками типа СО-2 глубиной бурения до 24 м в грунтах группы 2</t>
  </si>
  <si>
    <t>Шнековое бурение скважин станками типа СО-2 глубиной бурения до 18 м в грунтах группы 2</t>
  </si>
  <si>
    <t>Шнековое бурение скважин станками типа СО-2 глубиной бурения до 12 м в грунтах группы 2</t>
  </si>
  <si>
    <t>Шнековое бурение скважин станками типа СО-2 глубиной бурения до 6 м в грунтах группы 2</t>
  </si>
  <si>
    <t>Бурение пилотной скважины машиной горизонтального бурения прессово-шнековой с усилием продавливания 203 ТС (2000кН) фирмы SHMIDT, KRANZ-GRUPPE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</si>
  <si>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 325 мм</t>
  </si>
  <si>
    <t>Штукатурка поверхностей внутри здания известковым раствором простая по камню и бетону стен</t>
  </si>
  <si>
    <t>1 м2 оштукатуриваемой поверхности</t>
  </si>
  <si>
    <t>Устройство мелких покрытий (брандмауэры, парапеты, свесы и т.п.) из листовой оцинкованной стали</t>
  </si>
  <si>
    <t>1 м2 покрытия</t>
  </si>
  <si>
    <t>Монтаж стальных плинтусов из гнутого профиля</t>
  </si>
  <si>
    <t>1 М ПЛИНТУСА</t>
  </si>
  <si>
    <t>Смена дверных приборов замки врезные</t>
  </si>
  <si>
    <t>1 шт. приборов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</si>
  <si>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</t>
  </si>
  <si>
    <t>1  ШТ.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</si>
  <si>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6</t>
  </si>
  <si>
    <t>Устройство оснований толщиной 12 см под тротуары из кирпичного или известнякового щебня</t>
  </si>
  <si>
    <t>1 м2 дорожек и тротуаров</t>
  </si>
  <si>
    <t>Устройство асфальтобетонных покрытий дорожек и тротуаров двухслойных верхний слой из песчаной асфальтобетонной смеси толщиной 3 см</t>
  </si>
  <si>
    <t>Посев газонов партерных, мавританских и обыкновенных вручную</t>
  </si>
  <si>
    <t>100 м2</t>
  </si>
  <si>
    <t>Разборка покрытий и оснований цементно-бетонных</t>
  </si>
  <si>
    <t>1 м3 конструкций</t>
  </si>
  <si>
    <t>Разборка покрытий и оснований асфальтобетонных</t>
  </si>
  <si>
    <t>Сверление горизонтальных отверстий в бетонных конструкциях стен перфоратором глубиной 200 мм диаметром 20 мм</t>
  </si>
  <si>
    <t>1 отверстие</t>
  </si>
  <si>
    <t>На каждые 10 мм изменения глубины сверления добавлять или исключать к расценке 46-03-013-45</t>
  </si>
  <si>
    <t>Сверление горизонтальных отверстий в железобетонных конструкциях стен перфоратором глубиной 200 мм диаметром 20 мм</t>
  </si>
  <si>
    <t>На каждые 10 мм изменения глубины сверления добавлять или исключать к расценке 46-03-014-01</t>
  </si>
  <si>
    <t>Сверление установками алмазного бурения в железобетонных конструкциях горизонтальных отверстий глубиной 200 мм диаметром 160 мм</t>
  </si>
  <si>
    <t>На каждые 10 мм изменения глубины сверления добавляется или исключается к расценке 46-03-002-16</t>
  </si>
  <si>
    <t>Сверление установками алмазного бурения в железобетонных конструкциях горизонтальных отверстий на высоте от опорной площади более 1 м добавляется к расценкам с 46-03-002-01 по 46-03-002-16</t>
  </si>
  <si>
    <t>1 м3 грунта</t>
  </si>
  <si>
    <t>1 м2 спланированной площади</t>
  </si>
  <si>
    <t>1 м2 спланированной поверхности за 1 проход бульдозера</t>
  </si>
  <si>
    <t>1 Т ГРУЗА</t>
  </si>
  <si>
    <t>1 м3 уплотненного грунта</t>
  </si>
  <si>
    <t>1 м2 стяжки</t>
  </si>
  <si>
    <t>1 м3 основания</t>
  </si>
  <si>
    <t>Устройство основания под фундаменты песчаного</t>
  </si>
  <si>
    <t>1 м3 подстилающего слоя</t>
  </si>
  <si>
    <t>1 м3 бетона, бутобетона и железобетона в деле</t>
  </si>
  <si>
    <t>1 м2 изолируемой поверхности</t>
  </si>
  <si>
    <t>Покрытие кабеля, проложенного в траншее: лентой сигнальной</t>
  </si>
  <si>
    <t>1 м</t>
  </si>
  <si>
    <t>Подстанция блочная напряжением 35 кВ по схеме мостик с выключателями в перемычке и в цепях линий, мощность трансформаторов до 6300 кВ·А</t>
  </si>
  <si>
    <t>1 подстанция</t>
  </si>
  <si>
    <t>Подстанция блочная напряжением 35 кВ по схеме мостик с выключателями в перемычке и в цепях линий, мощность трансформаторов до 16000 кВ·А</t>
  </si>
  <si>
    <t>Подстанция блочная напряжением 35 кВ по схеме одна рабочая, секционированная выключателем, система шин, мощность трансформаторов до 6300 кВ·А</t>
  </si>
  <si>
    <t>Подстанция блочная напряжением 35 кВ по схеме одна рабочая, секционированная выключателем, система шин, мощность трансформаторов до 16000 кВ·А</t>
  </si>
  <si>
    <t>Подстанция блочная напряжением 110 кВ с одним трансформатором мощностью до 16000 кВ·А по схеме два блока с отделителями (выключателями) и неавтоматической перемычкой со стороны линий</t>
  </si>
  <si>
    <t>Подстанция блочная напряжением 110 кВ с одним трансформатором мощностью до 40000 кВ·А по схеме два блока с отделителями (с выключателями) и неавтоматической перемычкой со стороны линий</t>
  </si>
  <si>
    <t>Подстанция блочная напряжением 110 кВ с двумя трансформаторами с расщепленной обмоткой мощностью до 63000 кВ·А по схеме два блока с отделителями (с выключателями) и неавтоматической перемычкой со стороны линий</t>
  </si>
  <si>
    <t>Подстанция блочная напряжением 110/35 кВ по схеме с двумя трансформаторами мощностью до 16000 кВ·А два блока с отделителями (выключателями) и неавтоматической перемычкой со стороны линии</t>
  </si>
  <si>
    <t>Подстанция блочная напряжением 110/35 кВ по схеме с двумя трансформаторами мощностью до 63000 кВ·А- два блока с отделителями (выключателями) и неавтоматической перемычкой со стороны линии</t>
  </si>
  <si>
    <t>Трансформатор силовой, автотрансформатор или масляный реактор, масса до 1 т</t>
  </si>
  <si>
    <t>Трансформатор силовой, автотрансформатор или масляный реактор, масса до 3 т</t>
  </si>
  <si>
    <t>Трансформатор силовой, автотрансформатор или масляный реактор, масса до 7 т</t>
  </si>
  <si>
    <t>Трансформатор силовой, автотрансформатор или масляный реактор, масса до 10 т</t>
  </si>
  <si>
    <t>Конструкция сварная</t>
  </si>
  <si>
    <t>1 Т</t>
  </si>
  <si>
    <t>Огнезащитное покрытие кабелей составом «КЛ-1»</t>
  </si>
  <si>
    <t>Устройство огнепреградительных поясов и уплотнение кабельных заделок подушками противопожарными уплотнительными «ППВ-1»</t>
  </si>
  <si>
    <t>1 м3 кабельных заделок</t>
  </si>
  <si>
    <t>Огнезащитное покрытие составом "Нортекс-К" толщиной слоя 0,8 мм кабелей и проводов диаметром до 50 мм</t>
  </si>
  <si>
    <t>1 м2 обрабатываемой поверхности</t>
  </si>
  <si>
    <t>Огнезащитное покрытие составом "Нортекс-К" толщиной слоя 0,8 мм кабелей и проводов диаметром более 50 мм</t>
  </si>
  <si>
    <t>100 м2 обрабатываемой поверхности</t>
  </si>
  <si>
    <t>Устройство постели при одном кабеле в траншее</t>
  </si>
  <si>
    <t>1 М КАБЕЛЯ</t>
  </si>
  <si>
    <t>На каждый последующий кабель добавлять к расценке 08-02-142-01</t>
  </si>
  <si>
    <t>Кабель до 35 кВ в готовых траншеях без покрытий, масса 1 м до 1 кг</t>
  </si>
  <si>
    <t>Кабель до 35 кВ в готовых траншеях без покрытий, масса 1 м до 2 кг</t>
  </si>
  <si>
    <t>Кабель до 35 кВ в готовых траншеях без покрытий, масса 1 м до 3 кг</t>
  </si>
  <si>
    <t>Кабель до 35 кВ в готовых траншеях без покрытий, масса 1 м до 6 кг</t>
  </si>
  <si>
    <t>Кабель до 35 кВ в готовых траншеях без покрытий, масса 1 м до 9 кг</t>
  </si>
  <si>
    <t>Кабель до 35 кВ в готовых траншеях без покрытий, масса 1 м до 13 кг</t>
  </si>
  <si>
    <t>Кабель до 35 кВ, прокладываемый по дну канала без креплений, масса 1 м кабеля до 1 кг</t>
  </si>
  <si>
    <t>Кабель до 35 кВ, прокладываемый по дну канала без креплений, масса 1 м кабеля до 2 кг</t>
  </si>
  <si>
    <t>Кабель до 35 кВ, прокладываемый по дну канала без креплений, масса 1 м кабеля до 3 кг</t>
  </si>
  <si>
    <t>Кабель до 35 кВ, прокладываемый по дну канала без креплений, масса 1 м кабеля до 6 кг</t>
  </si>
  <si>
    <t>Кабель до 35 кВ, прокладываемый по дну канала без креплений, масса 1 м кабеля до 9 кг</t>
  </si>
  <si>
    <t>Кабель до 35 кВ, прокладываемый по дну канала без креплений, масса 1 м кабеля до 13 кг</t>
  </si>
  <si>
    <t>Кабель до 35 кВ с креплением накладными скобами, масса 1 м кабеля до 0,5 кг</t>
  </si>
  <si>
    <t>Кабель до 35 кВ с креплением накладными скобами, масса 1 м кабеля до 1 кг</t>
  </si>
  <si>
    <t>Кабель до 35 кВ с креплением накладными скобами, масса 1 м кабеля до 2 кг</t>
  </si>
  <si>
    <t>Кабель до 35 кВ с креплением накладными скобами, масса 1 м кабеля до 3 кг</t>
  </si>
  <si>
    <t>Кабель до 35 кВ с креплением накладными скобами, масса 1 м кабеля до 6 кг</t>
  </si>
  <si>
    <t>Кабель до 35 кВ с креплением накладными скобами, масса 1 м кабеля до 9 кг</t>
  </si>
  <si>
    <t>Кабель до 35 кВ с креплением накладными скобами, масса 1 м кабеля до 13 кг</t>
  </si>
  <si>
    <t>Кабель до 35 кВ по установленным конструкциям и лоткам с креплением на поворотах и в конце трассы, масса 1 м кабеля до 1 кг</t>
  </si>
  <si>
    <t>Кабель до 35 кВ по установленным конструкциям и лоткам с креплением на поворотах и в конце трассы, масса 1 м кабеля до 2 кг</t>
  </si>
  <si>
    <t>Кабель до 35 кВ по установленным конструкциям и лоткам с креплением на поворотах и в конце трассы, масса 1 м кабеля до 3 кг</t>
  </si>
  <si>
    <t>Кабель до 35 кВ по установленным конструкциям и лоткам с креплением на поворотах и в конце трассы, масса 1 м кабеля до 6 кг</t>
  </si>
  <si>
    <t>Кабель до 35 кВ по установленным конструкциям и лоткам с креплением на поворотах и в конце трассы, масса 1 м кабеля до 9 кг</t>
  </si>
  <si>
    <t>Кабель до 35 кВ по установленным конструкциям и лоткам с креплением на поворотах и в конце трассы, масса 1 м кабеля до 13 кг</t>
  </si>
  <si>
    <t>Кабель до 35 кВ по установленным конструкциям и лоткам с креплением по всей длине, масса 1 м кабеля до 1 кг</t>
  </si>
  <si>
    <t>Кабель до 35 кВ по установленным конструкциям и лоткам с креплением по всей длине, масса 1 м кабеля до 2 кг</t>
  </si>
  <si>
    <t>Кабель до 35 кВ по установленным конструкциям и лоткам с креплением по всей длине, масса 1 м кабеля до 3 кг</t>
  </si>
  <si>
    <t>Кабель до 35 кВ по установленным конструкциям и лоткам с креплением по всей длине, масса 1 м кабеля до 6 кг</t>
  </si>
  <si>
    <t>Кабель до 35 кВ по установленным конструкциям и лоткам с креплением по всей длине, масса 1 м кабеля до 9 кг</t>
  </si>
  <si>
    <t>Кабель до 35 кВ по установленным конструкциям и лоткам с креплением по всей длине, масса 1 м кабеля до 13 кг</t>
  </si>
  <si>
    <t>Кабель до 35 кВ в проложенных трубах, блоках и коробах, масса 1 м кабеля до 1 кг</t>
  </si>
  <si>
    <t>Кабель до 35 кВ в проложенных трубах, блоках и коробах, масса 1 м кабеля до 2 кг</t>
  </si>
  <si>
    <t>Кабель до 35 кВ в проложенных трубах, блоках и коробах, масса 1 м кабеля до 3 кг</t>
  </si>
  <si>
    <t>Кабель до 35 кВ в проложенных трубах, блоках и коробах, масса 1 м кабеля до 6 кг</t>
  </si>
  <si>
    <t>Кабель до 35 кВ в проложенных трубах, блоках и коробах, масса 1 м кабеля до 9 кг</t>
  </si>
  <si>
    <t>Кабель до 35 кВ в проложенных трубах, блоках и коробах, масса 1 м кабеля до 13 кг</t>
  </si>
  <si>
    <t>Короб со стойками и полками для прокладки кабелей до 35 кВ</t>
  </si>
  <si>
    <t>1 М ТРАССЫ</t>
  </si>
  <si>
    <t>Короба пластмассовые шириной до 40 мм</t>
  </si>
  <si>
    <t>Короба пластмассовые шириной до 63 мм</t>
  </si>
  <si>
    <t>Короба пластмассовые шириной до 120 мм</t>
  </si>
  <si>
    <t>Герметизация проходов при вводе кабелей во взрывоопасные помещения уплотнительной массой</t>
  </si>
  <si>
    <t>Заделка проходов при прокладке кабелей по стенам и потолкам</t>
  </si>
  <si>
    <t>1 М УЛОЖЕННОГО КАБЕЛЯ</t>
  </si>
  <si>
    <t>Покрытие кабеля, проложенного в траншее кирпичом одного кабеля</t>
  </si>
  <si>
    <t>Покрытие кабеля, проложенного в траншее кирпичом каждого последующего</t>
  </si>
  <si>
    <t>1М КАБЕЛЯ</t>
  </si>
  <si>
    <t>Покрытие кабеля, проложенного в траншее плитами одного кабеля</t>
  </si>
  <si>
    <t>Покрытие кабеля, проложенного в траншее плитами каждого последующего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</si>
  <si>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48х24 см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</si>
  <si>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48х36 см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</si>
  <si>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48х48 см</t>
  </si>
  <si>
    <t>На каждый последующий ряд добавлять: к расценке 08-02-143-6</t>
  </si>
  <si>
    <t>На каждый последующий ряд добавлять: к расценке 08-02-143-7</t>
  </si>
  <si>
    <t>На каждый последующий ряд добавлять: к расценке 08-02-143-8</t>
  </si>
  <si>
    <t>Покрытие кабеля, проложенного в траншее, плитами из полимернаполненных материалов в один ряд, размером 48х36 см, расположенными поперек кабельной линии</t>
  </si>
  <si>
    <t>Прокладка труб гофрированных ПВХ в земле для защиты одного кабеля диаметром: 63 мм</t>
  </si>
  <si>
    <t>За каждую последующую трубу добавлять: к расценке 08-02-231-2</t>
  </si>
  <si>
    <t>Прокладка труб гофрированных ПВХ в земле для защиты одного кабеля диаметром: 110 мм</t>
  </si>
  <si>
    <t>За каждую последующую трубу добавлять: к расценке 08-02-231-5</t>
  </si>
  <si>
    <t>Присоединение к зажимам жил проводов или кабелей сечением до 2,5 мм2</t>
  </si>
  <si>
    <t>Присоединение к зажимам жил проводов или кабелей сечением до 6 мм2</t>
  </si>
  <si>
    <t>Присоединение к зажимам жил проводов или кабелей сечением до 16 мм2</t>
  </si>
  <si>
    <t>Присоединение к зажимам жил проводов или кабелей сечением до 35 мм2</t>
  </si>
  <si>
    <t>Присоединение к зажимам жил проводов или кабелей сечением до 70 мм2</t>
  </si>
  <si>
    <t>Присоединение к зажимам жил проводов или кабелей сечением до 150 мм2</t>
  </si>
  <si>
    <t>Присоединение к зажимам жил проводов или кабелей сечением до 240 мм2</t>
  </si>
  <si>
    <t>Присоединение к зажимам жил проводов или кабелей сечением до 400 мм2</t>
  </si>
  <si>
    <t>Муфты концевые для одножильного кабеля с изоляцией из сшитого полиэтилена наружной установки с силиконовым заполнителем напряжением 220 кВ</t>
  </si>
  <si>
    <t>Заделка концевая сухая для 3-4-жильного кабеля с пластмассовой и резиновой изоляцией напряжением до 10 кВ, сечение одной жилы до 35 мм2</t>
  </si>
  <si>
    <t>Заделка концевая сухая для 3-4-жильного кабеля с пластмассовой и резиновой изоляцией напряжением до 10 кВ, сечение одной жилы до 70 мм2</t>
  </si>
  <si>
    <t>Заделка концевая сухая для 3-4-жильного кабеля с пластмассовой и резиновой изоляцией напряжением до 10 кВ, сечение одной жилы до 120 мм2</t>
  </si>
  <si>
    <t>Заделка концевая сухая для 3-4-жильного кабеля с пластмассовой и резиновой изоляцией напряжением до 10 кВ, сечение одной жилы до 185 мм2</t>
  </si>
  <si>
    <t>Заделка концевая сухая для 3-4-жильного кабеля с пластмассовой и резиновой изоляцией напряжением до 10 кВ, сечение одной жилы до 240 мм2</t>
  </si>
  <si>
    <t>Заделка концевая в резиновой перчатке для 3-4-жильного кабеля напряжением до 10 кВ, сечение одной жилы до 35 мм2</t>
  </si>
  <si>
    <t>Заделка концевая в резиновой перчатке для 3-4-жильного кабеля напряжением до 10 кВ, сечение одной жилы до 70 мм2</t>
  </si>
  <si>
    <t>Заделка концевая в резиновой перчатке для 3-4-жильного кабеля напряжением до 10 кВ, сечение одной жилы до 120 мм2</t>
  </si>
  <si>
    <t>Заделка концевая в резиновой перчатке для 3-4-жильного кабеля напряжением до 10 кВ, сечение одной жилы до 185 мм2</t>
  </si>
  <si>
    <t>Заделка концевая в резиновой перчатке для 3-4-жильного кабеля напряжением до 10 кВ, сечение одной жилы до 240 мм2</t>
  </si>
  <si>
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 до 35 мм2</t>
  </si>
  <si>
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 до 120 мм2</t>
  </si>
  <si>
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 до 240 мм2</t>
  </si>
  <si>
    <t>Монтаж термоусаживаемой манжеты из трубки для кабеля</t>
  </si>
  <si>
    <t>Трансформатор тока напряжением до 10 кВ</t>
  </si>
  <si>
    <t>Трансформатор тока напряжением до 20 кВ</t>
  </si>
  <si>
    <t>Трансформатор напряжением до 10 кВ, однофазный</t>
  </si>
  <si>
    <t>Трансформатор напряжением до 10 кВ, трехфазный</t>
  </si>
  <si>
    <t>Трансформатор напряжением до 20 кВ, трехфазный</t>
  </si>
  <si>
    <t>Разъединитель однополюсный с одной тягой напряжением до 10 кВ, ток до 600 А</t>
  </si>
  <si>
    <t>Разъединитель однополюсный с одной тягой напряжением до 10 кВ, ток до 1000 А</t>
  </si>
  <si>
    <t>Разъединитель однополюсный с одной тягой напряжением до 10 кВ, ток до 3000 А</t>
  </si>
  <si>
    <t>Разъединитель трехполюсный напряжением до 10 кВ, ток до 600 А</t>
  </si>
  <si>
    <t>Разъединитель трехполюсный напряжением до 10 кВ, ток до 1000 А</t>
  </si>
  <si>
    <t>Разъединитель трехполюсный напряжением до 10 кВ, ток до 4000 А</t>
  </si>
  <si>
    <t>Разъединитель трехполюсный напряжением до 20 кВ, ток до 1000 А</t>
  </si>
  <si>
    <t>Разъединитель трехполюсный напряжением до 20 кВ, ток до 8000 А</t>
  </si>
  <si>
    <t>1 компл. (3 фазы)</t>
  </si>
  <si>
    <t>Разъединитель трехполюсный напряжением до 20 кВ, ток до 12500 А</t>
  </si>
  <si>
    <t>Приводы к разъединителям с одной тягой рычажный</t>
  </si>
  <si>
    <t>Приводы к разъединителям с одной тягой червячный</t>
  </si>
  <si>
    <t>Приводы к разъединителям с одной тягой моторный</t>
  </si>
  <si>
    <t>Каждая дополнительная тяга</t>
  </si>
  <si>
    <t>Выключатель нагрузки с приводом ручным</t>
  </si>
  <si>
    <t>Выключатель нагрузки с приводом электромагнитным</t>
  </si>
  <si>
    <t>Выключатель масляный ВМПП, ВК или ВКЭ с приводом</t>
  </si>
  <si>
    <t>Выключатель масляный МГГ с приводом</t>
  </si>
  <si>
    <t>Выключатель напряжением до 20 кВ на ток до 20000 А</t>
  </si>
  <si>
    <t>Разрядник напряжением до 10 кВ</t>
  </si>
  <si>
    <t>Разрядник напряжением до 20 кВ</t>
  </si>
  <si>
    <t>Установка (шкаф) комплектная конденсаторная на установленных конструкциях, масса до 100 кг</t>
  </si>
  <si>
    <t>1 ШКАФ</t>
  </si>
  <si>
    <t>Установка (шкаф) комплектная конденсаторная на установленных конструкциях, масса до 500 кг</t>
  </si>
  <si>
    <t>Установка (шкаф) комплектная конденсаторная на установленных конструкциях, масса до 900 кг</t>
  </si>
  <si>
    <t>Установка (шкаф) комплектная конденсаторная на установленных конструкциях, масса до 1700 кг</t>
  </si>
  <si>
    <t>Шина сборная - одна полоса в фазе, медная или алюминиевая сечением до 250 мм2</t>
  </si>
  <si>
    <t>Шина сборная - одна полоса в фазе, медная или алюминиевая сечением до 500 мм2</t>
  </si>
  <si>
    <t>Шина сборная - одна полоса в фазе, медная или алюминиевая сечением до 1000 мм2</t>
  </si>
  <si>
    <t>Шина сборная - одна полоса в фазе, медная или алюминиевая сечением до 1500 мм2</t>
  </si>
  <si>
    <t>Шина сборная - две полосы в фазе, медная или алюминиевая сечением до 250 мм2</t>
  </si>
  <si>
    <t>Шина сборная - две полосы в фазе, медная или алюминиевая сечением до 500 мм2</t>
  </si>
  <si>
    <t>Шина сборная - две полосы в фазе, медная или алюминиевая сечением до 1000 мм2</t>
  </si>
  <si>
    <t>Шина сборная - четыре полосы в фазе, медная или алюминиевая сечением до 1000 мм2</t>
  </si>
  <si>
    <t>Шина сборная - четыре полосы в фазе, медная или алюминиевая сечением до 1500 мм2</t>
  </si>
  <si>
    <t>Шина ответвительная - одна полоса в фазе, медная или алюминиевая сечением до 250 мм2</t>
  </si>
  <si>
    <t>Шина ответвительная - одна полоса в фазе, медная или алюминиевая сечением до 350 мм2</t>
  </si>
  <si>
    <t>Шина ответвительная - одна полоса в фазе, медная или алюминиевая сечением до 700 мм2</t>
  </si>
  <si>
    <t>Шина ответвительная - одна полоса в фазе, медная или алюминиевая сечением до 1000 мм2</t>
  </si>
  <si>
    <t>Шина ответвительная - одна полоса в фазе, медная или алюминиевая сечением до 1500 мм2</t>
  </si>
  <si>
    <t>Шина ответвительная - две полосы в фазе, медная или алюминиевая сечением до 350 мм2</t>
  </si>
  <si>
    <t>Шина ответвительная - две полосы в фазе, медная или алюминиевая сечением до 700 мм2</t>
  </si>
  <si>
    <t>Шина ответвительная - две полосы в фазе, медная или алюминиевая сечением до 1000 мм2</t>
  </si>
  <si>
    <t>Шина ответвительная - две полосы в фазе, медная или алюминиевая сечением до 1500 мм2</t>
  </si>
  <si>
    <t>Шина ответвительная - три полосы в фазе, медная или алюминиевая сечение до 700 мм2</t>
  </si>
  <si>
    <t>Шина ответвительная - три полосы в фазе, медная или алюминиевая сечение до 1000 мм2</t>
  </si>
  <si>
    <t>Шина ответвительная - три полосы в фазе, медная или алюминиевая сечение до 1500 мм2</t>
  </si>
  <si>
    <t>Шина круглая медная диаметром до 10 мм</t>
  </si>
  <si>
    <t>Шина круглая медная диаметром до 20 мм</t>
  </si>
  <si>
    <t>Мост шинный для сборных распределительных устройств, количество опорных изоляторов 9</t>
  </si>
  <si>
    <t>Мост шинный для сборных распределительных устройств, количество опорных изоляторов 12</t>
  </si>
  <si>
    <t>Мост шинный для сборных распределительных устройств, количество опорных изоляторов 18</t>
  </si>
  <si>
    <t>Мост шинный для сборных распределительных устройств, количество опорных изоляторов 21</t>
  </si>
  <si>
    <t>Прибор измерения и защиты, количество подключаемых концов до 2</t>
  </si>
  <si>
    <t>Прибор измерения и защиты, количество подключаемых концов до 6</t>
  </si>
  <si>
    <t>Прибор измерения и защиты, количество подключаемых концов до 12</t>
  </si>
  <si>
    <t>Блок-контактор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</si>
  <si>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12</t>
  </si>
  <si>
    <t>Зажим наборный без кожуха</t>
  </si>
  <si>
    <t>Камера сборных распределительных устройств с масляным выключателем</t>
  </si>
  <si>
    <t>Камера сборных распределительных устройств трансформатора напряжения, линейного ввода, разрядника или разъединителя</t>
  </si>
  <si>
    <t>Камера сборных распределительных устройств резервная</t>
  </si>
  <si>
    <t>Камера сборных распределительных устройств с выключателем нагрузки</t>
  </si>
  <si>
    <t>Шкаф комплектных распределительных устройств с выключателем напряжением 6-10 кВ, на ток до 3200 А</t>
  </si>
  <si>
    <t>Шкаф КТП ввода высоковольтный</t>
  </si>
  <si>
    <t>Шкаф КТП ввода низковольтный</t>
  </si>
  <si>
    <t>Мост шинный для двухрядного КТП</t>
  </si>
  <si>
    <t>1 мост</t>
  </si>
  <si>
    <t>Ограждение сетчатое</t>
  </si>
  <si>
    <t>Плита проходная асбестоцементная или стальная для установки трансформаторов тока, проходных изоляторов или прохода шин</t>
  </si>
  <si>
    <t>Шкаф управления и регулирования</t>
  </si>
  <si>
    <t>Шкаф с однополюсным быстродействующим автоматом на ток до 4000 А</t>
  </si>
  <si>
    <t>Шкаф с однополюсным быстродействующим автоматом на ток до 10000 А</t>
  </si>
  <si>
    <t>Теплообменник для преобразовательных устройств, мощность отводимого тепла до 30 кВт</t>
  </si>
  <si>
    <t>Теплообменник для преобразовательных устройств, мощность отводимого тепла до 80 кВт</t>
  </si>
  <si>
    <t>Теплообменник для преобразовательных устройств, мощность отводимого тепла до 100 кВт</t>
  </si>
  <si>
    <t>Автоматическое распределительное устройство массой до 0,1 т</t>
  </si>
  <si>
    <t>Автоматическое распределительное устройство массой до 0,25 т</t>
  </si>
  <si>
    <t>Автоматическое распределительное устройство массой до 0,5 т</t>
  </si>
  <si>
    <t>Автоматическое распределительное устройство массой до 1,5 т</t>
  </si>
  <si>
    <t>Автоматическое распределительное устройство массой до 2,5 т</t>
  </si>
  <si>
    <t>Полка-кронштейн из угловой стали</t>
  </si>
  <si>
    <t>Скоба П-образная из полосовой или угловой стали</t>
  </si>
  <si>
    <t>Стойка сборных кабельных конструкций (без полок), масса до 1,6 кг</t>
  </si>
  <si>
    <t>Стойка сборных кабельных конструкций (без полок), масса до 2,4 кг</t>
  </si>
  <si>
    <t>Стойка сборных кабельных конструкций (без полок), масса до 4 кг</t>
  </si>
  <si>
    <t>Полка кабельная, устанавливаемая на стойках, масса до 0,4 кг</t>
  </si>
  <si>
    <t>Полка кабельная, устанавливаемая на стойках, масса до 0,7 кг</t>
  </si>
  <si>
    <t>Полка кабельная, устанавливаемая на стойках, масса до 0,9 кг</t>
  </si>
  <si>
    <t>Плита асбестоцементная между проложенными кабелями на кабельных конструкциях</t>
  </si>
  <si>
    <t>Заделка концевая сухая для 3-4-жильного кабеля с пластмассовой и резиновой изоляцией напряжением до 1 кВ, сечение одной жилы до 35 мм2</t>
  </si>
  <si>
    <t>Заделка концевая сухая для 3-4-жильного кабеля с пластмассовой и резиновой изоляцией напряжением до 1 кВ, сечение одной жилы до 120 мм2</t>
  </si>
  <si>
    <t>Заделка концевая сухая для 3-4-жильного кабеля с пластмассовой и резиновой изоляцией напряжением до 1 кВ, сечение одной жилы до 185 мм2</t>
  </si>
  <si>
    <t>Заделка концевая сухая для 3-4-жильного кабеля с пластмассовой и резиновой изоляцией напряжением до 1 кВ, сечение одной жилы до 240 мм2</t>
  </si>
  <si>
    <t>Заделка концевая эпоксидная для 3-4-жильного кабеля напряжением до 1 кВ, сечение одной жилы до 70 мм2</t>
  </si>
  <si>
    <t>Заделка концевая эпоксидная для 3-4-жильного кабеля напряжением до 1 кВ, сечение одной жилы до 240 мм2</t>
  </si>
  <si>
    <t>Заделка концевая эпоксидная для 3-4-жильного кабеля напряжением до 10 кВ, сечение одной жилы до 70 мм2</t>
  </si>
  <si>
    <t>Заделка концевая эпоксидная для 3-4-жильного кабеля напряжением до 10 кВ, сечение одной жилы до 185 мм2</t>
  </si>
  <si>
    <t>Заделка концевая эпоксидная для 3-4-жильного кабеля напряжением до 10 кВ, сечение одной жилы до 240 мм2</t>
  </si>
  <si>
    <t>Заделка концевая эпоксидная для кабеля до 1 кВ сечением до 500 мм2</t>
  </si>
  <si>
    <t>Заделка концевая эпоксидная для кабеля до 1 кВ сечением до 625 мм2</t>
  </si>
  <si>
    <t>Заделка концевая эпоксидная для кабеля до 1 кВ сечением до 800 мм2</t>
  </si>
  <si>
    <t>Заземлитель вертикальный из угловой стали размером 50х50х5 мм</t>
  </si>
  <si>
    <t>Заземлитель вертикальный из угловой стали размером 63х63х6 мм</t>
  </si>
  <si>
    <t>Заземлитель вертикальный из круглой стали диаметром 12 мм</t>
  </si>
  <si>
    <t>Заземлитель вертикальный из круглой стали диаметром 16 мм</t>
  </si>
  <si>
    <t>1шт.</t>
  </si>
  <si>
    <t>Заземлитель горизонтальный из стали круглой диаметром 12 мм</t>
  </si>
  <si>
    <t>Заземлитель горизонтальный из стали полосовой сечением 160 мм2</t>
  </si>
  <si>
    <t>Проводник заземляющий скрыто в подливке пола из стали полосовой сечением 100 мм2</t>
  </si>
  <si>
    <t>Проводник заземляющий скрыто в подливке пола из стали круглой диаметром 8 мм</t>
  </si>
  <si>
    <t>Проводник заземляющий скрыто в подливке пола из стали круглой диаметром 12 мм</t>
  </si>
  <si>
    <t>Проводник заземляющий открыто по строительным основаниям из полосовой стали сечением 100 мм2</t>
  </si>
  <si>
    <t>Проводник заземляющий открыто по строительным основаниям из полосовой стали сечением 160 мм2</t>
  </si>
  <si>
    <t>Проводник заземляющий открыто по строительным основаниям из круглой стали диаметром 8 мм</t>
  </si>
  <si>
    <t>Проводник заземляющий открыто по строительным основаниям из круглой стали диаметром 12 мм</t>
  </si>
  <si>
    <t>Проводник заземляющий из медного изолированного провода сечением 25 мм2 открыто по строительным основаниям</t>
  </si>
  <si>
    <t>Провод по установленным стальным конструкциям и панелям, сечение до 16 мм2</t>
  </si>
  <si>
    <t>Провод по установленным стальным конструкциям и панелям, сечение до 35 мм2</t>
  </si>
  <si>
    <t>Провод по установленным стальным конструкциям и панелям, сечение до 70 мм2</t>
  </si>
  <si>
    <t>Провод по установленным стальным конструкциям и панелям, сечение до 120 мм2</t>
  </si>
  <si>
    <t>Провод по установленным стальным конструкциям и панелям, сечение до 240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</si>
  <si>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</t>
  </si>
  <si>
    <t>Указатель месторасположения трассы кабелей, проложенных в земле</t>
  </si>
  <si>
    <t>Шкаф с одним двухполюсным рубильником, устанавливаемый на конструкции на полу, на ток до 630 А</t>
  </si>
  <si>
    <t>Шкаф с одним двухполюсным рубильником, устанавливаемый на конструкции на полу, на ток до 1000 А</t>
  </si>
  <si>
    <t>Шкаф с одним трехполюсным рубильником, устанавливаемый на конструкции на полу, на ток до 630 А</t>
  </si>
  <si>
    <t>Шкаф с одним трехполюсным рубильником, устанавливаемый на конструкции на полу, на ток до 1000 А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</si>
  <si>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</si>
  <si>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16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</si>
  <si>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35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</si>
  <si>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70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</si>
  <si>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120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</si>
  <si>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150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</si>
  <si>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240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</si>
  <si>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</si>
  <si>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35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</si>
  <si>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70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</si>
  <si>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120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</si>
  <si>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150 мм2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</si>
  <si>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240 мм2</t>
  </si>
  <si>
    <t>Транспорт</t>
  </si>
  <si>
    <t>Перевозка грузов I класса автомобилями-самосвалами грузоподъемностью 10 т работающих вне карьера на расстояние до 30 км</t>
  </si>
  <si>
    <t>Перевозка грузов I класса автомобилями бортовыми грузоподъемностью до 15 т на расстояние до 30 км</t>
  </si>
  <si>
    <t>Перевозка грузов I класса автомобилями-самосвалами грузоподъемностью 10 т работающих вне карьера на расстояние до 37 км</t>
  </si>
  <si>
    <t>Перевозка грузов I класса автомобилями бортовыми грузоподъемностью до 15 т на расстояние до 37 км</t>
  </si>
  <si>
    <t>Перевозка грузов I класса автомобилями-самосвалами грузоподъемностью 10 т работающих вне карьера на расстояние до 33 км</t>
  </si>
  <si>
    <t>Перевозка грузов I класса автомобилями бортовыми грузоподъемностью до 15 т на расстояние до 33 км</t>
  </si>
  <si>
    <t>Перевозка грузов I класса автомобилями-самосвалами грузоподъемностью 10 т работающих вне карьера на расстояние до 50 км</t>
  </si>
  <si>
    <t>Перевозка грузов I класса автомобилями бортовыми грузоподъемностью до 15 т на расстояние до 50 км</t>
  </si>
  <si>
    <t>Краны на специальном шасси автомобильного типа, грузоподъемность более 250 т</t>
  </si>
  <si>
    <t>1 маш.-ч</t>
  </si>
  <si>
    <t>Краны на специальном шасси автомобильного типа Liebher LTM 1160, грузоподъемностью 160 т</t>
  </si>
  <si>
    <t>Общестроительные работы ВЛ</t>
  </si>
  <si>
    <t>Установка железобетонных опор ВЛ 0,38; 6-10 кВ с траверсами без приставок одностоечных</t>
  </si>
  <si>
    <t>1 ОПОРА</t>
  </si>
  <si>
    <t>Установка железобетонных опор ВЛ 0,38; 6-10 кВ с траверсами без приставок одностоечных с одним подкосом</t>
  </si>
  <si>
    <t>Установка железобетонных опор ВЛ 0,38; 6-10 кВ с траверсами без приставок одностоечных с двумя подкосами</t>
  </si>
  <si>
    <t>Установка железобетонных опор для совместной подвески проводов ВЛ 0,38; 6-10 кВ без приставок одностоечных</t>
  </si>
  <si>
    <t>Установка железобетонных опор для совместной подвески проводов ВЛ 0,38; 6-10 кВ без приставок одностоечных с одним подкосом</t>
  </si>
  <si>
    <t>Установка железобетонных опор для совместной подвески проводов ВЛ 0,38; 6-10 кВ без приставок одностоечных с двумя подкосами</t>
  </si>
  <si>
    <t>Установка железобетонных опор ВЛ 0,38; 6-10 кВ c траверсами с одинарными приставками одностоечных</t>
  </si>
  <si>
    <t>Установка железобетонных опор ВЛ 0,38; 6-10 кВ c траверсами с одинарными приставками одностоечных с одним подкосом</t>
  </si>
  <si>
    <t>Установка железобетонных опор ВЛ 0,38; 6-10 кВ c траверсами с одинарными приставками одностоечных с двумя подкосами</t>
  </si>
  <si>
    <t>Установка железобетонных опор для совместной подвески проводов ВЛ 0,38; 6-10 кВ с одинарными приставками одностоечных</t>
  </si>
  <si>
    <t>Установка железобетонных опор для совместной подвески проводов ВЛ 0,38; 6-10 кВ с одинарными приставками одностоечных с одним подкосом</t>
  </si>
  <si>
    <t>Установка железобетонных опор для совместной подвески проводов ВЛ 0,38; 6-10 кВ с одинарными приставками одностоечных с двумя подкосами</t>
  </si>
  <si>
    <t>Установка железобетонных плит для опор ВЛ 35 кВ анкерных объемом до 0,2 м3</t>
  </si>
  <si>
    <t>Установка железобетонных ригелей для опор ВЛ 35 кВ объемом до 0,1 м3 при одном ригеле на стойку</t>
  </si>
  <si>
    <t>Установка железобетонных ригелей для опор ВЛ 35 кВ объемом до 0,1 м3 при двух ригелях на стойку</t>
  </si>
  <si>
    <t>Установка железобетонных ригелей для опор ВЛ 35 кВ объемом до 0,2 м3 при одном ригеле на стойку</t>
  </si>
  <si>
    <t>Установка железобетонных ригелей для опор ВЛ 35 кВ объемом до 0,2 м3 при двух ригелях на стойку</t>
  </si>
  <si>
    <t>Установка железобетонных анкеров для опор ВЛ 35 кВ цилиндрических объемом до 0,12 м3</t>
  </si>
  <si>
    <t>Подвеска самонесущих изолированных проводов (СИП-2А) напряжением от 0,4 кВ до 1 кВ (со снятием напряжения) при количестве 29 опор с использованием автогидроподъемника</t>
  </si>
  <si>
    <t>Подвеска самонесущих изолированных проводов (СИП-2А) напряжением от 0,4 кВ до 1 кВ (со снятием напряжения) при количестве 29 опор без использования автогидроподъемника</t>
  </si>
  <si>
    <t>При изменении количества опор на 1000 м добавлять или исключать к расценке 33-04-017-01</t>
  </si>
  <si>
    <t>При изменении количества опор на 1000 м добавлять или исключать к расценке 33-04-017-02</t>
  </si>
  <si>
    <t>Развозка конструкций и материалов опор ВЛ 0,38-10 кВ по трассе одностоечных железобетонных опор</t>
  </si>
  <si>
    <t>Развозка конструкций и материалов опор ВЛ 0,38-10 кВ по трассе приставок железобетонных</t>
  </si>
  <si>
    <t>Развозка конструкций и материалов опор ВЛ 0,38-10 кВ по трассе материалов оснастки одностоечных опор</t>
  </si>
  <si>
    <t>Развозка конструкций и материалов опор ВЛ 0,38-10 кВ по трассе материалов оснастки сложных опор</t>
  </si>
  <si>
    <t>Устройство ответвлений от ВЛ 0,38 кВ к зданиям с помощью механизмов при количестве проводов в ответвлении 1</t>
  </si>
  <si>
    <t>1 ответвление</t>
  </si>
  <si>
    <t>Устройство ответвлений от ВЛ 0,38 кВ к зданиям с помощью механизмов при количестве проводов в ответвлении 2</t>
  </si>
  <si>
    <t>Устройство ответвлений от ВЛ 0,38 кВ к зданиям с помощью механизмов при количестве проводов в ответвлении 4</t>
  </si>
  <si>
    <t>Устройство ответвлений от ВЛ 0,38 кВ к зданиям вручную при количестве проводов в ответвлении 1</t>
  </si>
  <si>
    <t>Устройство ответвлений от ВЛ 0,38 кВ к зданиям вручную при количестве проводов в ответвлении 2</t>
  </si>
  <si>
    <t>Устройство ответвлений от ВЛ 0,38 кВ к зданиям вручную при количестве проводов в ответвлении 4</t>
  </si>
  <si>
    <t>Установка разрядников с помощью механизмов</t>
  </si>
  <si>
    <t>1 КОМПЛ.</t>
  </si>
  <si>
    <t>Установка разрядников вручную</t>
  </si>
  <si>
    <t>Установка разъединителей с помощью механизмов</t>
  </si>
  <si>
    <t>Установка разъединителей вручную</t>
  </si>
  <si>
    <t>Устройство заземлителя контурного в грунтах 1-4 групп</t>
  </si>
  <si>
    <t>1 м заземляющих устройств</t>
  </si>
  <si>
    <t>Забивка вертикальных заземлителей механизированная на глубину до 5 м</t>
  </si>
  <si>
    <t>1 заземлитель</t>
  </si>
  <si>
    <t>Забивка вертикальных заземлителей вручную на глубину до 3 м</t>
  </si>
  <si>
    <t>Установка с помощью механизмов деревянных опор ВЛ 0,38; 6-10 кВ из пропитанных цельных стоек одностоечных</t>
  </si>
  <si>
    <t>Установка с помощью механизмов деревянных опор ВЛ 0,38; 6-10 кВ из пропитанных цельных стоек одностоечных с подкосом</t>
  </si>
  <si>
    <t>Установка с помощью механизмов деревянных опор ВЛ 0,38; 6-10 кВ из пропитанных деталей с одинарными приставками одностоечных</t>
  </si>
  <si>
    <t>Установка с помощью механизмов деревянных опор ВЛ 0,38; 6-10 кВ из пропитанных деталей с одинарными приставками одностоечных с подкосом</t>
  </si>
  <si>
    <t>Установка вручную деревянных опор ВЛ 0,38; 6-10 кВ из пропитанных цельных стоек длиной до 9,5 м одностоечных</t>
  </si>
  <si>
    <t>Установка вручную деревянных опор ВЛ 0,38; 6-10 кВ из пропитанных цельных стоек длиной до 9,5 м одностоечных с одним подкосом</t>
  </si>
  <si>
    <t>Устройство заземления опор ВЛ и подстанций</t>
  </si>
  <si>
    <t>10 м шин заземления</t>
  </si>
  <si>
    <t>Изолятор опорный напряжением до 10 кВ, количество точек крепления 1</t>
  </si>
  <si>
    <t>Изолятор опорный напряжением до 10 кВ, количество точек крепления 2</t>
  </si>
  <si>
    <t>Изолятор опорный напряжением до 10 кВ, количество точек крепления 4</t>
  </si>
  <si>
    <t>Изолятор опорный напряжением до 20 кВ</t>
  </si>
  <si>
    <t>Изолятор проходной с овальным или квадратным фланцем напряжением до 10 кВ</t>
  </si>
  <si>
    <t>Изолятор проходной с овальным или квадратным фланцем напряжением до 20 кВ</t>
  </si>
  <si>
    <t>Хомут на опоре</t>
  </si>
  <si>
    <t>Траверса на опоре</t>
  </si>
  <si>
    <t>Оттяжка тросовая к лежню в земле</t>
  </si>
  <si>
    <t>ПНР</t>
  </si>
  <si>
    <t>Испытание сборных и соединительных шин напряжением до 11 кВ</t>
  </si>
  <si>
    <t>1 испытание</t>
  </si>
  <si>
    <t>Испытание сборных и соединительных шин напряжением до 35 кВ</t>
  </si>
  <si>
    <t>Трансформатор силовой трехфазный масляный напряжением до 1 кВ</t>
  </si>
  <si>
    <t>Трансформатор силовой сухой трехфазный напряжением до 11 кВ</t>
  </si>
  <si>
    <t>Трансформатор силовой сухой трехфазный напряжением свыше 11 кВ</t>
  </si>
  <si>
    <t>Трансформатор силовой сухой однофазный напряжением до 1 кВ</t>
  </si>
  <si>
    <t>Трансформатор тока измерительный выносной напряжением до 1 кВ</t>
  </si>
  <si>
    <t>Трансформатор тока измерительный выносной напряжением до 11 кВ, с твердой изоляцией</t>
  </si>
  <si>
    <t>Трансформатор тока измерительный выносной напряжением до 35 кВ, с твердой изоляцией</t>
  </si>
  <si>
    <t>Выключатель однополюсный напряжением до 1 кВ с электромагнитным, тепловым или комбинированным расцепителем</t>
  </si>
  <si>
    <t>Выключатель трехполюсный напряжением до 1 кВ с полупроводниковым расцепителем максимального тока, номинальный ток до 630 А</t>
  </si>
  <si>
    <t>Выключатель трехполюсный напряжением до 1 кВ с полупроводниковым расцепителем максимального тока, номинальный ток до 1600 А</t>
  </si>
  <si>
    <t>Выключатель трехполюсный напряжением до 1 кВ с полупроводниковым расцепителем максимального тока, номинальный ток до 2500 А</t>
  </si>
  <si>
    <t>Выключатель трехполюсный напряжением до 1 кВ с полупроводниковым расцепителем максимального тока, номинальный ток до 6300 А</t>
  </si>
  <si>
    <t>Выключатель трехполюсный напряжением до 1 кВ с полупроводниковым и электромагнитным расцепителем максимального тока, номинальный ток до 250 А</t>
  </si>
  <si>
    <t>Выключатель трехполюсный напряжением до 1 кВ с полупроводниковым и электромагнитным расцепителем максимального тока, номинальный ток до 630 А</t>
  </si>
  <si>
    <t>Выключатель трехполюсный напряжением до 1 кВ с полупроводниковым и электромагнитным расцепителем максимального тока, номинальный ток до 1600 А</t>
  </si>
  <si>
    <t>Выключатель трехполюсный напряжением до 1 кВ с полупроводниковым и электромагнитным расцепителем максимального тока, номинальный ток до 2500 А</t>
  </si>
  <si>
    <t>Выключатель трехполюсный напряжением до 1 кВ с полупроводниковым и электромагнитным расцепителем максимального тока, номинальный ток до 6300 А</t>
  </si>
  <si>
    <t>Выключатель постоянного тока быстродействующий напряжением до 1 кВ, номинальный ток до 1000 А</t>
  </si>
  <si>
    <t>Выключатель постоянного тока быстродействующий напряжением до 1 кВ, номинальный ток до 6300 А</t>
  </si>
  <si>
    <t>Выключатель постоянного тока быстродействующий напряжением до 1 кВ, номинальный ток до 10000 А</t>
  </si>
  <si>
    <t>Выключатель постоянного тока быстродействующий напряжением до 1 кВ, номинальный ток до 15000 А</t>
  </si>
  <si>
    <t>Выключатель автоматический постоянного тока быстродействующий напряжением свыше 1 кВ, номинальный ток до 1000 А</t>
  </si>
  <si>
    <t>Выключатель автоматический постоянного тока быстродействующий напряжением свыше 1 кВ, номинальный ток до 10000 А</t>
  </si>
  <si>
    <t>Разъединитель трехполюсный напряжением до 20 кВ</t>
  </si>
  <si>
    <t>Отделитель трехполюсный напряжением до 35 кВ</t>
  </si>
  <si>
    <t>Короткозамыкатель двухполюсный напряжением до 35 кВ</t>
  </si>
  <si>
    <t>Выключатель нагрузки напряжением до 11 кВ</t>
  </si>
  <si>
    <t>Выключатель автоматический с электромагнитным дутьем или вакуумный и элегазовый напряжением до 11 кВ</t>
  </si>
  <si>
    <t>Выключатель воздушный с воздухонаполненным отделителем напряжением до 35 кВ</t>
  </si>
  <si>
    <t>Схема вторичной коммутации масляного выключателя напряжением до 11 кВ с местным управлением и общим приводом электромагнитным</t>
  </si>
  <si>
    <t>1 схема</t>
  </si>
  <si>
    <t>Схема вторичной коммутации масляного выключателя напряжением до 11 кВ с местным управлением и общим приводом пружинно-моторным или грузовым</t>
  </si>
  <si>
    <t>Схема вторичной коммутации масляного выключателя с дистанционным управлением с общим электромагнитным, моторным или грузовым приводом, напряжение выключателя до 11 кВ</t>
  </si>
  <si>
    <t>Устройство подогрева воздушного выключателя с одним нагревательным элементом</t>
  </si>
  <si>
    <t>1 устройство</t>
  </si>
  <si>
    <t>За каждый нагревательный элемент сверх одного добавить к расценке 01-03-022-01</t>
  </si>
  <si>
    <t>Максимальная токовая защита от замыканий на «землю» с работой на сигнал</t>
  </si>
  <si>
    <t>Испытание аппарата коммутационного напряжением до 35 кВ</t>
  </si>
  <si>
    <t>Испытание конденсатора статического напряжением до 3 кВ</t>
  </si>
  <si>
    <t>Испытание конденсатора статического напряжением до 10 кВ</t>
  </si>
  <si>
    <t>Испытание изолятора опорного отдельного одноэлементного</t>
  </si>
  <si>
    <t>Испытание изолятора опорного многоэлементного или подвесного</t>
  </si>
  <si>
    <t>1 испытание для трех элементов</t>
  </si>
  <si>
    <t>Отыскание повреждения изолятора в закрытом токопроводе напряжением до 1 кВ и свыше 1 кВ, с количеством изоляторов до 50 шт.</t>
  </si>
  <si>
    <t>1 повреждение</t>
  </si>
  <si>
    <t>Трансформатор силовой однофазный масляный напряжением до 1 кВ</t>
  </si>
  <si>
    <t>Трансформатор силовой сухой трехфазный напряжением до 1 кВ</t>
  </si>
  <si>
    <t>Трансформатор напряжения измерительный однофазный напряжением до 1 кВ</t>
  </si>
  <si>
    <t>Трансформатор напряжения измерительный трехфазный напряжением до 1 кВ</t>
  </si>
  <si>
    <t>Фазировка электрической линии или трансформатора с сетью напряжением до 1 кВ</t>
  </si>
  <si>
    <t>1 фазировка</t>
  </si>
  <si>
    <t>Трансформатор силовой трехфазный масляный двухобмоточный напряжением до 11 кВ, мощностью до 0,32 МВА</t>
  </si>
  <si>
    <t>Трансформатор силовой трехфазный масляный двухобмоточный напряжением до 11 кВ, мощностью до 1,6 МВА</t>
  </si>
  <si>
    <t>Трансформатор силовой трехфазный масляный двухобмоточный напряжением до 35 кВ, мощностью до 1,6 МВА</t>
  </si>
  <si>
    <t>Трансформатор силовой трехфазный масляный двухобмоточный напряжением до 35 кВ, мощностью свыше 1,6 МВА</t>
  </si>
  <si>
    <t>Испытание токопровода комплектного экранированного напряжением 6 кВ и выше длиной до 50 м</t>
  </si>
  <si>
    <t>Испытание токопровода комплектного экранированного напряжением 6 кВ и выше за каждые последующие 50 м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</si>
  <si>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</si>
  <si>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</si>
  <si>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Измерение сопротивления изоляции мегаомметром обмоток машин и аппаратов</t>
  </si>
  <si>
    <t>1 измерение</t>
  </si>
  <si>
    <t>Испытание кабеля силового длиной до 500 м напряжением до 10 кВ</t>
  </si>
  <si>
    <t>За каждые последующие 500 м испытания силового кабеля напряжением до 10 кВ добавлять к расценке 01-12-027-01</t>
  </si>
  <si>
    <t>1 единица</t>
  </si>
  <si>
    <t>Испытание кабеля силового длиной до 500 м напряжением до 35 кВ</t>
  </si>
  <si>
    <t>За каждые последующие 500 м испытания силового кабеля напряжением до 35 кВ добавлять к расценке 01-12-027-02</t>
  </si>
  <si>
    <t>Испытание кабеля силового длиной до 500 м напряжением до 110 кВ</t>
  </si>
  <si>
    <t>За каждые последующие 500 м испытания силового кабеля напряжением до 110 кВ добавлять к расценке 01-12-027-03</t>
  </si>
  <si>
    <t>Тиристорный преобразователь нереверсивный напряжением до 1 кВ, ток до 1000 А</t>
  </si>
  <si>
    <t>Тиристорный преобразователь нереверсивный напряжением до 1 кВ, ток до 5000 А</t>
  </si>
  <si>
    <t>Тиристорный преобразователь нереверсивный напряжением до 1 кВ, ток до 15000 А</t>
  </si>
  <si>
    <t>Тиристорный преобразователь реверсивный напряжением до 1 кВ, ток до 1000 А</t>
  </si>
  <si>
    <t>Тиристорный преобразователь реверсивный напряжением до 1 кВ, ток до 5000 А</t>
  </si>
  <si>
    <t>Тиристорный преобразователь реверсивный напряжением до 1 кВ, ток до 15000 А</t>
  </si>
  <si>
    <t>Испытание статического преобразователя напряжением до 1 кВ, ток до 1000 А</t>
  </si>
  <si>
    <t>Испытание статического преобразователя напряжением до 1 кВ, ток до 5000 А</t>
  </si>
  <si>
    <t>Испытание статического преобразователя напряжением до 1 кВ, ток до 15000 А</t>
  </si>
  <si>
    <t>Испытание статического преобразователя напряжением до 3 кВ, ток до 1000 А</t>
  </si>
  <si>
    <t>Испытание статического преобразователя напряжением до 3 кВ, ток до 5000 А</t>
  </si>
  <si>
    <t>Испытание статического преобразователя напряжением до 3 кВ, ток до 15000 А</t>
  </si>
  <si>
    <t>Испытание цепи вторичной коммутации</t>
  </si>
  <si>
    <t>Испытание герметичной кабельной проходки</t>
  </si>
  <si>
    <t>Трансформатор силовой сухой однофазный напряжением до 11 кВ</t>
  </si>
  <si>
    <t>Реактор сухой напряжением до 10 кВ</t>
  </si>
  <si>
    <t>Трансформатор напряжения измерительный однофазный напряжением до 11 кВ</t>
  </si>
  <si>
    <t>Трансформатор напряжения измерительный однофазный напряжением до 35 кВ</t>
  </si>
  <si>
    <t>Трансформатор силовой однофазный масляный напряжением до 11 кВ</t>
  </si>
  <si>
    <t>Трансформатор силовой однофазный масляный напряжением до 35 кВ</t>
  </si>
  <si>
    <t>Фазировка электрической линии или трансформатора с сетью напряжением свыше 1 кВ</t>
  </si>
  <si>
    <t>Определение активного сопротивления или рабочей электрической емкости жилы кабеля на напряжение до 35 кВ</t>
  </si>
  <si>
    <t>Продавливание с разработкой грунта вручную на длину до 10 м труб диаметром 1200 мм</t>
  </si>
  <si>
    <t>Продавливание с разработкой грунта вручную на длину до 10 м труб диаметром 1400 мм</t>
  </si>
  <si>
    <t>Продавливание с разработкой грунта вручную на длину до 10 м труб диаметром 1600 мм</t>
  </si>
  <si>
    <t>Продавливание с разработкой грунта вручную на длину до 20 м труб диаметром 1200 мм</t>
  </si>
  <si>
    <t>Продавливание с разработкой грунта вручную на длину до 20 м труб диаметром 1400 мм</t>
  </si>
  <si>
    <t>Продавливание с разработкой грунта вручную на длину до 20 м труб диаметром 1600 мм</t>
  </si>
  <si>
    <t>Продавливание с разработкой грунта вручную на длину до 40 м труб диаметром 1200 мм</t>
  </si>
  <si>
    <t>Продавливание с разработкой грунта вручную на длину до 40 м труб диаметром 1400 мм</t>
  </si>
  <si>
    <t>Продавливание с разработкой грунта вручную на длину до 40 м труб диаметром 1600 мм</t>
  </si>
  <si>
    <t>Продавливание без разработки грунта (прокол) на длину до 10 м труб диаметром 100 мм</t>
  </si>
  <si>
    <t>Продавливание без разработки грунта (прокол) на длину до 10 м труб диаметром 150 мм</t>
  </si>
  <si>
    <t>Продавливание без разработки грунта (прокол) на длину до 10 м труб диаметром 200 мм</t>
  </si>
  <si>
    <t>Продавливание без разработки грунта (прокол) на длину до 10 м труб диаметром 250 мм</t>
  </si>
  <si>
    <t>Продавливание без разработки грунта (прокол) на длину до 10 м труб диаметром 300 мм</t>
  </si>
  <si>
    <t>Продавливание без разработки грунта (прокол) на длину до 10 м труб диаметром 350 мм</t>
  </si>
  <si>
    <t>Продавливание без разработки грунта (прокол) на длину до 10 м труб диаметром 400 мм</t>
  </si>
  <si>
    <t>Продавливание без разработки грунта (прокол) на длину до 30 м труб диаметром 100 мм</t>
  </si>
  <si>
    <t>Продавливание без разработки грунта (прокол) на длину до 30 м труб диаметром 150 мм</t>
  </si>
  <si>
    <t>Продавливание без разработки грунта (прокол) на длину до 30 м труб диаметром 200 мм</t>
  </si>
  <si>
    <t>Продавливание без разработки грунта (прокол) на длину до 30 м труб диаметром 250 мм</t>
  </si>
  <si>
    <t>Продавливание без разработки грунта (прокол) на длину до 30 м труб диаметром 300 мм</t>
  </si>
  <si>
    <t>Продавливание без разработки грунта (прокол) на длину до 30 м труб диаметром 350 мм</t>
  </si>
  <si>
    <t>Продавливание без разработки грунта (прокол) на длину до 30 м труб диаметром 400 мм</t>
  </si>
  <si>
    <t>Продавливание без разработки грунта (прокол) на длину до 50 м труб диаметром 100 мм</t>
  </si>
  <si>
    <t>Продавливание без разработки грунта (прокол) на длину до 50 м труб диаметром 150 мм</t>
  </si>
  <si>
    <t>Продавливание без разработки грунта (прокол) на длину до 50 м труб диаметром 200 мм</t>
  </si>
  <si>
    <t>Продавливание без разработки грунта (прокол) на длину до 50 м труб диаметром 250 мм</t>
  </si>
  <si>
    <t>Продавливание без разработки грунта (прокол) на длину до 50 м труб диаметром 300 мм</t>
  </si>
  <si>
    <t>Продавливание без разработки грунта (прокол) на длину до 50 м труб диаметром 350 мм</t>
  </si>
  <si>
    <t>Продавливание без разработки грунта (прокол) на длину до 50 м труб диаметром 400 мм</t>
  </si>
  <si>
    <t>Протаскивание в футляр стальных труб диаметром 100 мм</t>
  </si>
  <si>
    <t>Протаскивание в футляр стальных труб диаметром 150 мм</t>
  </si>
  <si>
    <t>Протаскивание в футляр стальных труб диаметром 200 мм</t>
  </si>
  <si>
    <t>Протаскивание в футляр стальных труб диаметром 250 мм</t>
  </si>
  <si>
    <t>Протаскивание в футляр стальных труб диаметром 300 мм</t>
  </si>
  <si>
    <t>Протаскивание в футляр стальных труб диаметром 350 мм</t>
  </si>
  <si>
    <t>Протаскивание в футляр стальных труб диаметром 400 мм</t>
  </si>
  <si>
    <t>Протаскивание в футляр стальных труб диаметром 450 мм</t>
  </si>
  <si>
    <t>Протаскивание в футляр стальных труб диаметром 500 мм</t>
  </si>
  <si>
    <t>Протаскивание в футляр стальных труб диаметром 600 мм</t>
  </si>
  <si>
    <t>Протаскивание в футляр стальных труб диаметром 700 мм</t>
  </si>
  <si>
    <t>Протаскивание в футляр стальных труб диаметром 800 мм</t>
  </si>
  <si>
    <t>Протаскивание в футляр стальных труб диаметром 900 мм</t>
  </si>
  <si>
    <t>Протаскивание в футляр стальных труб диаметром 1000 мм</t>
  </si>
  <si>
    <t>Протаскивание в футляр стальных труб диаметром 1100 мм</t>
  </si>
  <si>
    <t>Протаскивание в футляр стальных труб диаметром 1200 мм</t>
  </si>
  <si>
    <t>Протаскивание в футляр стальных труб диаметром 1400 мм</t>
  </si>
  <si>
    <t>Заделка битумом и прядью концов футляра диаметром 400 мм</t>
  </si>
  <si>
    <t>1 футляр</t>
  </si>
  <si>
    <t>Заделка битумом и прядью концов футляра диаметром 500 мм</t>
  </si>
  <si>
    <t>Заделка битумом и прядью концов футляра диаметром 600 мм</t>
  </si>
  <si>
    <t>Заделка битумом и прядью концов футляра диаметром 700 мм</t>
  </si>
  <si>
    <t>Заделка битумом и прядью концов футляра диаметром 800 мм</t>
  </si>
  <si>
    <t>Заделка битумом и прядью концов футляра диаметром 900 мм</t>
  </si>
  <si>
    <t>Заделка битумом и прядью концов футляра диаметром 1000 мм</t>
  </si>
  <si>
    <t>Заделка битумом и прядью концов футляра диаметром 1200 мм</t>
  </si>
  <si>
    <t>Заделка битумом и прядью концов футляра диаметром 1400 мм</t>
  </si>
  <si>
    <t>Заделка битумом и прядью концов футляра диаметром 1600 мм</t>
  </si>
  <si>
    <t>Протаскивание в футляр полиэтиленовых труб диаметром: 110 мм</t>
  </si>
  <si>
    <t>Протаскивание в футляр полиэтиленовых труб диаметром: 160 мм</t>
  </si>
  <si>
    <t>Протаскивание в футляр полиэтиленовых труб диаметром: 200 мм</t>
  </si>
  <si>
    <t>Протаскивание в футляр полиэтиленовых труб диаметром: 250 мм</t>
  </si>
  <si>
    <t>Протаскивание в футляр полиэтиленовых труб диаметром: 315 мм</t>
  </si>
  <si>
    <t>Устройство переходов подземных методом горизонтального прокола первой трубой до 10 м</t>
  </si>
  <si>
    <t>1 переход</t>
  </si>
  <si>
    <t>Устройство переходов подземных методом горизонтального прокола на каждые последующие 5 м добавлять к расценке 34-02-017-01</t>
  </si>
  <si>
    <t>Устройство переходов подземных методом горизонтального прокола последующими трубами до 10 м</t>
  </si>
  <si>
    <t>Устройство переходов подземных методом горизонтального прокола на каждые последующие 5 м добавлять к расценке 34-02-017-03</t>
  </si>
  <si>
    <t>1 м продавливания</t>
  </si>
  <si>
    <t>1 м трубы, уложенной в футляр</t>
  </si>
  <si>
    <t>1м трубы, уложенной в футляр</t>
  </si>
  <si>
    <t>№ п/п</t>
  </si>
  <si>
    <t>Наименование работ и затрат</t>
  </si>
  <si>
    <t>НДС 20%</t>
  </si>
  <si>
    <t>Цена, руб., без НДС 20
%</t>
  </si>
  <si>
    <t>Цена, руб., вкл.
НДС 20 %</t>
  </si>
  <si>
    <r>
      <rPr>
        <b/>
        <i/>
        <sz val="11"/>
        <color rgb="FFFF0000"/>
        <rFont val="Times New Roman"/>
        <family val="1"/>
        <charset val="204"/>
      </rPr>
      <t>Общестроительные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i/>
        <sz val="11"/>
        <color rgb="FFFF0000"/>
        <rFont val="Times New Roman"/>
        <family val="1"/>
        <charset val="204"/>
      </rPr>
      <t>работы</t>
    </r>
  </si>
  <si>
    <r>
      <t xml:space="preserve"> </t>
    </r>
    <r>
      <rPr>
        <b/>
        <i/>
        <sz val="11"/>
        <color rgb="FFFF0000"/>
        <rFont val="Times New Roman"/>
        <family val="1"/>
        <charset val="204"/>
      </rPr>
      <t>Работы по монтажу</t>
    </r>
  </si>
  <si>
    <t>Начальная (максимальная) сумма цен единиц товаров, работ, услуг</t>
  </si>
  <si>
    <t>Единичные расценки на выполнение строительно-монтажных и пусконаладочных работ</t>
  </si>
  <si>
    <t>* Поправочные коэффициенты не внесённые в список примечаний учитывающие условия трудозатрат по согласованию с Заказчиком могут применяться из единичных расценок ТСН, ТСНБ-2001 Москвы и Московской области (редакция 2014 г) с индексацией на дату составления.
** Единичные расценки на строительно-монтажные и пусконаладочные работы не вошедшие в коммерческое предложение будут взяты из расценок для 
комплекса работ в ценах ТСН, ТСНБ-2001 Москвы и Московской области (редакция 2014 г) с индексацией на дату составления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</si>
</sst>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shrinkToFit="1"/>
    </xf>
    <xf numFmtId="0" fontId="8" fillId="0" borderId="7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" fontId="1" fillId="0" borderId="9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78"/>
  <sheetViews>
    <sheetView tabSelected="1" zoomScale="85" zoomScaleNormal="85" workbookViewId="0">
      <selection sqref="A1:E1"/>
    </sheetView>
  </sheetViews>
  <sheetFormatPr defaultRowHeight="12.75" x14ac:dyDescent="0.2"/>
  <cols>
    <col min="1" max="1" width="5.1640625" style="1" customWidth="1"/>
    <col min="2" max="2" width="80.6640625" style="1" customWidth="1"/>
    <col min="3" max="3" width="20.6640625" style="1" customWidth="1"/>
    <col min="4" max="5" width="15.1640625" style="1" customWidth="1"/>
    <col min="6" max="6" width="16.83203125" style="2" customWidth="1"/>
    <col min="7" max="8" width="3.6640625" style="1" customWidth="1"/>
    <col min="9" max="9" width="12.6640625" style="1" customWidth="1"/>
    <col min="10" max="10" width="11.83203125" style="1" customWidth="1"/>
    <col min="11" max="11" width="13.33203125" style="1" customWidth="1"/>
    <col min="12" max="12" width="11.33203125" style="1" customWidth="1"/>
    <col min="13" max="13" width="3.83203125" style="1" customWidth="1"/>
    <col min="14" max="16384" width="9.33203125" style="1"/>
  </cols>
  <sheetData>
    <row r="1" spans="1:31" s="32" customFormat="1" ht="27" customHeight="1" x14ac:dyDescent="0.2">
      <c r="A1" s="39"/>
      <c r="B1" s="39"/>
      <c r="C1" s="39"/>
      <c r="D1" s="39"/>
      <c r="E1" s="3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1" s="32" customFormat="1" ht="28.5" customHeight="1" thickBot="1" x14ac:dyDescent="0.25">
      <c r="A2" s="40" t="s">
        <v>599</v>
      </c>
      <c r="B2" s="40"/>
      <c r="C2" s="40"/>
      <c r="D2" s="40"/>
      <c r="E2" s="4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53.25" customHeight="1" thickBot="1" x14ac:dyDescent="0.25">
      <c r="A3" s="24" t="s">
        <v>591</v>
      </c>
      <c r="B3" s="24" t="s">
        <v>592</v>
      </c>
      <c r="C3" s="24" t="s">
        <v>0</v>
      </c>
      <c r="D3" s="24" t="s">
        <v>594</v>
      </c>
      <c r="E3" s="24" t="s">
        <v>593</v>
      </c>
      <c r="F3" s="24" t="s">
        <v>595</v>
      </c>
      <c r="I3"/>
      <c r="J3"/>
      <c r="K3"/>
      <c r="L3"/>
      <c r="M3"/>
      <c r="N3"/>
      <c r="O3"/>
    </row>
    <row r="4" spans="1:31" ht="13.5" customHeight="1" x14ac:dyDescent="0.2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33">
        <v>6</v>
      </c>
      <c r="I4"/>
      <c r="J4"/>
      <c r="K4"/>
      <c r="L4"/>
      <c r="M4"/>
      <c r="N4"/>
      <c r="O4"/>
    </row>
    <row r="5" spans="1:31" ht="24" customHeight="1" x14ac:dyDescent="0.2">
      <c r="A5" s="34" t="s">
        <v>596</v>
      </c>
      <c r="B5" s="35"/>
      <c r="C5" s="35"/>
      <c r="D5" s="35"/>
      <c r="E5" s="35"/>
      <c r="F5" s="36"/>
      <c r="I5"/>
      <c r="J5"/>
      <c r="K5"/>
      <c r="L5"/>
      <c r="M5"/>
      <c r="N5"/>
      <c r="O5"/>
    </row>
    <row r="6" spans="1:31" ht="25.5" x14ac:dyDescent="0.2">
      <c r="A6" s="7">
        <v>1</v>
      </c>
      <c r="B6" s="4" t="s">
        <v>3</v>
      </c>
      <c r="C6" s="8" t="s">
        <v>83</v>
      </c>
      <c r="D6" s="28">
        <f>145.88*1.48</f>
        <v>215.9024</v>
      </c>
      <c r="E6" s="29">
        <f>D6*0.2</f>
        <v>43.180480000000003</v>
      </c>
      <c r="F6" s="30">
        <f>D6*1.2</f>
        <v>259.08287999999999</v>
      </c>
      <c r="I6"/>
      <c r="J6"/>
      <c r="K6"/>
      <c r="L6"/>
      <c r="M6"/>
      <c r="N6"/>
      <c r="O6"/>
    </row>
    <row r="7" spans="1:31" ht="25.5" x14ac:dyDescent="0.2">
      <c r="A7" s="7">
        <v>2</v>
      </c>
      <c r="B7" s="4" t="s">
        <v>2</v>
      </c>
      <c r="C7" s="8" t="s">
        <v>83</v>
      </c>
      <c r="D7" s="28">
        <f>87.48*1.48</f>
        <v>129.47040000000001</v>
      </c>
      <c r="E7" s="29">
        <f t="shared" ref="E7:E70" si="0">D7*0.2</f>
        <v>25.894080000000002</v>
      </c>
      <c r="F7" s="30">
        <f t="shared" ref="F7:F70" si="1">D7*1.2</f>
        <v>155.36448000000001</v>
      </c>
      <c r="I7"/>
      <c r="J7"/>
      <c r="K7"/>
      <c r="L7"/>
      <c r="M7"/>
      <c r="N7"/>
      <c r="O7"/>
    </row>
    <row r="8" spans="1:31" ht="38.25" x14ac:dyDescent="0.2">
      <c r="A8" s="7">
        <v>3</v>
      </c>
      <c r="B8" s="4" t="s">
        <v>4</v>
      </c>
      <c r="C8" s="8" t="s">
        <v>83</v>
      </c>
      <c r="D8" s="28">
        <f>66.59*1.48</f>
        <v>98.553200000000004</v>
      </c>
      <c r="E8" s="29">
        <f t="shared" si="0"/>
        <v>19.710640000000001</v>
      </c>
      <c r="F8" s="30">
        <f t="shared" si="1"/>
        <v>118.26384</v>
      </c>
      <c r="I8"/>
      <c r="J8"/>
      <c r="K8"/>
      <c r="L8"/>
      <c r="M8"/>
      <c r="N8"/>
      <c r="O8"/>
    </row>
    <row r="9" spans="1:31" ht="25.5" x14ac:dyDescent="0.2">
      <c r="A9" s="7">
        <v>4</v>
      </c>
      <c r="B9" s="4" t="s">
        <v>5</v>
      </c>
      <c r="C9" s="8" t="s">
        <v>83</v>
      </c>
      <c r="D9" s="28">
        <f>114.48*1.48</f>
        <v>169.43039999999999</v>
      </c>
      <c r="E9" s="29">
        <f t="shared" si="0"/>
        <v>33.88608</v>
      </c>
      <c r="F9" s="30">
        <f t="shared" si="1"/>
        <v>203.31647999999998</v>
      </c>
      <c r="I9"/>
      <c r="J9"/>
      <c r="K9"/>
      <c r="L9"/>
      <c r="M9"/>
      <c r="N9"/>
      <c r="O9"/>
    </row>
    <row r="10" spans="1:31" ht="25.5" x14ac:dyDescent="0.2">
      <c r="A10" s="7">
        <v>5</v>
      </c>
      <c r="B10" s="4" t="s">
        <v>6</v>
      </c>
      <c r="C10" s="8" t="s">
        <v>83</v>
      </c>
      <c r="D10" s="28">
        <f>89.29*1.48</f>
        <v>132.14920000000001</v>
      </c>
      <c r="E10" s="29">
        <f t="shared" si="0"/>
        <v>26.429840000000002</v>
      </c>
      <c r="F10" s="30">
        <f t="shared" si="1"/>
        <v>158.57903999999999</v>
      </c>
      <c r="I10"/>
      <c r="J10"/>
      <c r="K10"/>
      <c r="L10"/>
      <c r="M10"/>
      <c r="N10"/>
      <c r="O10"/>
    </row>
    <row r="11" spans="1:31" ht="25.5" x14ac:dyDescent="0.2">
      <c r="A11" s="7">
        <v>6</v>
      </c>
      <c r="B11" s="4" t="s">
        <v>7</v>
      </c>
      <c r="C11" s="8" t="s">
        <v>83</v>
      </c>
      <c r="D11" s="28">
        <f>70.36*1.48</f>
        <v>104.1328</v>
      </c>
      <c r="E11" s="29">
        <f t="shared" si="0"/>
        <v>20.826560000000001</v>
      </c>
      <c r="F11" s="30">
        <f t="shared" si="1"/>
        <v>124.95936</v>
      </c>
      <c r="I11"/>
      <c r="J11"/>
      <c r="K11"/>
      <c r="L11"/>
      <c r="M11"/>
      <c r="N11"/>
      <c r="O11"/>
    </row>
    <row r="12" spans="1:31" ht="25.5" x14ac:dyDescent="0.2">
      <c r="A12" s="7">
        <v>7</v>
      </c>
      <c r="B12" s="4" t="s">
        <v>8</v>
      </c>
      <c r="C12" s="8" t="s">
        <v>83</v>
      </c>
      <c r="D12" s="28">
        <f>62.33*1.48</f>
        <v>92.24839999999999</v>
      </c>
      <c r="E12" s="29">
        <f t="shared" si="0"/>
        <v>18.449679999999997</v>
      </c>
      <c r="F12" s="30">
        <f t="shared" si="1"/>
        <v>110.69807999999999</v>
      </c>
      <c r="I12"/>
      <c r="J12"/>
      <c r="K12"/>
      <c r="L12"/>
      <c r="M12"/>
      <c r="N12"/>
      <c r="O12"/>
    </row>
    <row r="13" spans="1:31" ht="25.5" x14ac:dyDescent="0.2">
      <c r="A13" s="7">
        <v>8</v>
      </c>
      <c r="B13" s="4" t="s">
        <v>9</v>
      </c>
      <c r="C13" s="8" t="s">
        <v>83</v>
      </c>
      <c r="D13" s="28">
        <f>12.94*1.48</f>
        <v>19.151199999999999</v>
      </c>
      <c r="E13" s="29">
        <f t="shared" si="0"/>
        <v>3.8302399999999999</v>
      </c>
      <c r="F13" s="30">
        <f t="shared" si="1"/>
        <v>22.981439999999999</v>
      </c>
      <c r="I13"/>
      <c r="J13"/>
      <c r="K13"/>
      <c r="L13"/>
      <c r="M13"/>
      <c r="N13"/>
      <c r="O13"/>
    </row>
    <row r="14" spans="1:31" ht="25.5" x14ac:dyDescent="0.2">
      <c r="A14" s="7">
        <v>9</v>
      </c>
      <c r="B14" s="4" t="s">
        <v>10</v>
      </c>
      <c r="C14" s="8" t="s">
        <v>83</v>
      </c>
      <c r="D14" s="28">
        <f>18.45*1.48</f>
        <v>27.305999999999997</v>
      </c>
      <c r="E14" s="29">
        <f t="shared" si="0"/>
        <v>5.4611999999999998</v>
      </c>
      <c r="F14" s="30">
        <f t="shared" si="1"/>
        <v>32.767199999999995</v>
      </c>
      <c r="I14"/>
      <c r="J14"/>
      <c r="K14"/>
      <c r="L14"/>
      <c r="M14"/>
      <c r="N14"/>
      <c r="O14"/>
    </row>
    <row r="15" spans="1:31" ht="25.5" x14ac:dyDescent="0.2">
      <c r="A15" s="7">
        <v>10</v>
      </c>
      <c r="B15" s="4" t="s">
        <v>11</v>
      </c>
      <c r="C15" s="8" t="s">
        <v>83</v>
      </c>
      <c r="D15" s="28">
        <f>1212.35*1.57</f>
        <v>1903.3895</v>
      </c>
      <c r="E15" s="29">
        <f t="shared" si="0"/>
        <v>380.67790000000002</v>
      </c>
      <c r="F15" s="30">
        <f t="shared" si="1"/>
        <v>2284.0673999999999</v>
      </c>
      <c r="I15"/>
      <c r="J15"/>
      <c r="K15"/>
      <c r="L15"/>
      <c r="M15"/>
      <c r="N15"/>
      <c r="O15"/>
    </row>
    <row r="16" spans="1:31" ht="25.5" x14ac:dyDescent="0.2">
      <c r="A16" s="7">
        <v>11</v>
      </c>
      <c r="B16" s="4" t="s">
        <v>12</v>
      </c>
      <c r="C16" s="8" t="s">
        <v>83</v>
      </c>
      <c r="D16" s="28">
        <f>1693.41*1.57</f>
        <v>2658.6537000000003</v>
      </c>
      <c r="E16" s="29">
        <f t="shared" si="0"/>
        <v>531.73074000000008</v>
      </c>
      <c r="F16" s="30">
        <f t="shared" si="1"/>
        <v>3190.3844400000003</v>
      </c>
      <c r="I16"/>
      <c r="J16"/>
      <c r="K16"/>
      <c r="L16"/>
      <c r="M16"/>
      <c r="N16"/>
      <c r="O16"/>
    </row>
    <row r="17" spans="1:15" ht="38.25" x14ac:dyDescent="0.2">
      <c r="A17" s="7">
        <v>12</v>
      </c>
      <c r="B17" s="4" t="s">
        <v>13</v>
      </c>
      <c r="C17" s="8" t="s">
        <v>83</v>
      </c>
      <c r="D17" s="28">
        <f>1494.56*1.57</f>
        <v>2346.4591999999998</v>
      </c>
      <c r="E17" s="29">
        <f t="shared" si="0"/>
        <v>469.29183999999998</v>
      </c>
      <c r="F17" s="30">
        <f t="shared" si="1"/>
        <v>2815.7510399999996</v>
      </c>
      <c r="I17"/>
      <c r="J17"/>
      <c r="K17"/>
      <c r="L17"/>
      <c r="M17"/>
      <c r="N17"/>
      <c r="O17"/>
    </row>
    <row r="18" spans="1:15" ht="30.75" customHeight="1" x14ac:dyDescent="0.2">
      <c r="A18" s="7">
        <v>13</v>
      </c>
      <c r="B18" s="4" t="s">
        <v>14</v>
      </c>
      <c r="C18" s="8" t="s">
        <v>83</v>
      </c>
      <c r="D18" s="28">
        <f>1898.69*1.57</f>
        <v>2980.9433000000004</v>
      </c>
      <c r="E18" s="29">
        <f t="shared" si="0"/>
        <v>596.18866000000014</v>
      </c>
      <c r="F18" s="30">
        <f t="shared" si="1"/>
        <v>3577.1319600000002</v>
      </c>
      <c r="I18"/>
      <c r="J18"/>
      <c r="K18"/>
      <c r="L18"/>
      <c r="M18"/>
      <c r="N18"/>
      <c r="O18"/>
    </row>
    <row r="19" spans="1:15" ht="25.5" x14ac:dyDescent="0.2">
      <c r="A19" s="7">
        <v>14</v>
      </c>
      <c r="B19" s="4" t="s">
        <v>15</v>
      </c>
      <c r="C19" s="8" t="s">
        <v>83</v>
      </c>
      <c r="D19" s="28">
        <f>919.46*1.57</f>
        <v>1443.5522000000001</v>
      </c>
      <c r="E19" s="29">
        <f t="shared" si="0"/>
        <v>288.71044000000001</v>
      </c>
      <c r="F19" s="30">
        <f t="shared" si="1"/>
        <v>1732.2626400000001</v>
      </c>
      <c r="I19"/>
      <c r="J19"/>
      <c r="K19"/>
      <c r="L19"/>
      <c r="M19"/>
      <c r="N19"/>
      <c r="O19"/>
    </row>
    <row r="20" spans="1:15" ht="23.25" customHeight="1" x14ac:dyDescent="0.2">
      <c r="A20" s="7">
        <v>15</v>
      </c>
      <c r="B20" s="4" t="s">
        <v>16</v>
      </c>
      <c r="C20" s="8" t="s">
        <v>83</v>
      </c>
      <c r="D20" s="28">
        <f>1671.75*1.57</f>
        <v>2624.6475</v>
      </c>
      <c r="E20" s="29">
        <f t="shared" si="0"/>
        <v>524.92950000000008</v>
      </c>
      <c r="F20" s="30">
        <f t="shared" si="1"/>
        <v>3149.5769999999998</v>
      </c>
      <c r="I20"/>
      <c r="J20"/>
      <c r="K20"/>
      <c r="L20"/>
      <c r="M20"/>
      <c r="N20"/>
      <c r="O20"/>
    </row>
    <row r="21" spans="1:15" ht="21.75" customHeight="1" x14ac:dyDescent="0.2">
      <c r="A21" s="7">
        <v>16</v>
      </c>
      <c r="B21" s="4" t="s">
        <v>17</v>
      </c>
      <c r="C21" s="8" t="s">
        <v>83</v>
      </c>
      <c r="D21" s="28">
        <f>919.46*1.57</f>
        <v>1443.5522000000001</v>
      </c>
      <c r="E21" s="29">
        <f t="shared" si="0"/>
        <v>288.71044000000001</v>
      </c>
      <c r="F21" s="30">
        <f t="shared" si="1"/>
        <v>1732.2626400000001</v>
      </c>
      <c r="I21"/>
      <c r="J21"/>
      <c r="K21"/>
      <c r="L21"/>
      <c r="M21"/>
      <c r="N21"/>
      <c r="O21"/>
    </row>
    <row r="22" spans="1:15" ht="25.5" x14ac:dyDescent="0.2">
      <c r="A22" s="7">
        <v>17</v>
      </c>
      <c r="B22" s="4" t="s">
        <v>10</v>
      </c>
      <c r="C22" s="8" t="s">
        <v>83</v>
      </c>
      <c r="D22" s="28">
        <f>18.45*1.57</f>
        <v>28.9665</v>
      </c>
      <c r="E22" s="29">
        <f t="shared" si="0"/>
        <v>5.7933000000000003</v>
      </c>
      <c r="F22" s="30">
        <f t="shared" si="1"/>
        <v>34.759799999999998</v>
      </c>
      <c r="I22"/>
      <c r="J22"/>
      <c r="K22"/>
      <c r="L22"/>
      <c r="M22"/>
      <c r="N22"/>
      <c r="O22"/>
    </row>
    <row r="23" spans="1:15" ht="25.5" x14ac:dyDescent="0.2">
      <c r="A23" s="7">
        <v>18</v>
      </c>
      <c r="B23" s="4" t="s">
        <v>18</v>
      </c>
      <c r="C23" s="8" t="s">
        <v>83</v>
      </c>
      <c r="D23" s="28">
        <f>15.79*1.57</f>
        <v>24.790299999999998</v>
      </c>
      <c r="E23" s="29">
        <f t="shared" si="0"/>
        <v>4.9580599999999997</v>
      </c>
      <c r="F23" s="30">
        <f t="shared" si="1"/>
        <v>29.748359999999998</v>
      </c>
      <c r="I23"/>
      <c r="J23"/>
      <c r="K23"/>
      <c r="L23"/>
      <c r="M23"/>
      <c r="N23"/>
      <c r="O23"/>
    </row>
    <row r="24" spans="1:15" ht="38.25" x14ac:dyDescent="0.2">
      <c r="A24" s="7">
        <v>19</v>
      </c>
      <c r="B24" s="4" t="s">
        <v>19</v>
      </c>
      <c r="C24" s="8" t="s">
        <v>84</v>
      </c>
      <c r="D24" s="28">
        <f>80.3*1.57</f>
        <v>126.071</v>
      </c>
      <c r="E24" s="29">
        <f t="shared" si="0"/>
        <v>25.214200000000002</v>
      </c>
      <c r="F24" s="30">
        <f t="shared" si="1"/>
        <v>151.2852</v>
      </c>
      <c r="I24"/>
      <c r="J24"/>
      <c r="K24"/>
      <c r="L24"/>
      <c r="M24"/>
      <c r="N24"/>
      <c r="O24"/>
    </row>
    <row r="25" spans="1:15" x14ac:dyDescent="0.2">
      <c r="A25" s="7">
        <v>20</v>
      </c>
      <c r="B25" s="4" t="s">
        <v>20</v>
      </c>
      <c r="C25" s="8" t="s">
        <v>83</v>
      </c>
      <c r="D25" s="28">
        <f>558.02*1.57</f>
        <v>876.09140000000002</v>
      </c>
      <c r="E25" s="29">
        <f t="shared" si="0"/>
        <v>175.21828000000002</v>
      </c>
      <c r="F25" s="30">
        <f t="shared" si="1"/>
        <v>1051.3096800000001</v>
      </c>
      <c r="I25"/>
      <c r="J25"/>
      <c r="K25"/>
      <c r="L25"/>
      <c r="M25"/>
      <c r="N25"/>
      <c r="O25"/>
    </row>
    <row r="26" spans="1:15" ht="25.5" x14ac:dyDescent="0.2">
      <c r="A26" s="7">
        <v>21</v>
      </c>
      <c r="B26" s="4" t="s">
        <v>9</v>
      </c>
      <c r="C26" s="8" t="s">
        <v>83</v>
      </c>
      <c r="D26" s="28">
        <f>12.94*1.48</f>
        <v>19.151199999999999</v>
      </c>
      <c r="E26" s="29">
        <f t="shared" si="0"/>
        <v>3.8302399999999999</v>
      </c>
      <c r="F26" s="30">
        <f t="shared" si="1"/>
        <v>22.981439999999999</v>
      </c>
      <c r="I26"/>
      <c r="J26"/>
      <c r="K26"/>
      <c r="L26"/>
      <c r="M26"/>
      <c r="N26"/>
      <c r="O26"/>
    </row>
    <row r="27" spans="1:15" ht="25.5" x14ac:dyDescent="0.2">
      <c r="A27" s="7">
        <v>22</v>
      </c>
      <c r="B27" s="4" t="s">
        <v>21</v>
      </c>
      <c r="C27" s="8" t="s">
        <v>83</v>
      </c>
      <c r="D27" s="28">
        <f>6.39*1.48</f>
        <v>9.4572000000000003</v>
      </c>
      <c r="E27" s="29">
        <f t="shared" si="0"/>
        <v>1.8914400000000002</v>
      </c>
      <c r="F27" s="30">
        <f t="shared" si="1"/>
        <v>11.34864</v>
      </c>
      <c r="I27"/>
      <c r="J27"/>
      <c r="K27"/>
      <c r="L27"/>
      <c r="M27"/>
      <c r="N27"/>
      <c r="O27"/>
    </row>
    <row r="28" spans="1:15" ht="51" x14ac:dyDescent="0.2">
      <c r="A28" s="7">
        <v>23</v>
      </c>
      <c r="B28" s="4" t="s">
        <v>22</v>
      </c>
      <c r="C28" s="8" t="s">
        <v>85</v>
      </c>
      <c r="D28" s="28">
        <v>0.82880000000000009</v>
      </c>
      <c r="E28" s="29">
        <f t="shared" si="0"/>
        <v>0.16576000000000002</v>
      </c>
      <c r="F28" s="30">
        <f t="shared" si="1"/>
        <v>0.99456000000000011</v>
      </c>
      <c r="I28"/>
      <c r="J28"/>
      <c r="K28"/>
      <c r="L28"/>
      <c r="M28"/>
      <c r="N28"/>
      <c r="O28"/>
    </row>
    <row r="29" spans="1:15" ht="25.5" x14ac:dyDescent="0.2">
      <c r="A29" s="7">
        <v>24</v>
      </c>
      <c r="B29" s="4" t="s">
        <v>23</v>
      </c>
      <c r="C29" s="8" t="s">
        <v>86</v>
      </c>
      <c r="D29" s="28">
        <v>85.381199999999993</v>
      </c>
      <c r="E29" s="29">
        <f t="shared" si="0"/>
        <v>17.076239999999999</v>
      </c>
      <c r="F29" s="30">
        <f t="shared" si="1"/>
        <v>102.45743999999999</v>
      </c>
      <c r="I29"/>
      <c r="J29"/>
      <c r="K29"/>
      <c r="L29"/>
      <c r="M29"/>
      <c r="N29"/>
      <c r="O29"/>
    </row>
    <row r="30" spans="1:15" ht="25.5" x14ac:dyDescent="0.2">
      <c r="A30" s="7">
        <v>25</v>
      </c>
      <c r="B30" s="4" t="s">
        <v>24</v>
      </c>
      <c r="C30" s="8" t="s">
        <v>33</v>
      </c>
      <c r="D30" s="28">
        <v>525.07439999999997</v>
      </c>
      <c r="E30" s="29">
        <f t="shared" si="0"/>
        <v>105.01488000000001</v>
      </c>
      <c r="F30" s="30">
        <f t="shared" si="1"/>
        <v>630.08927999999992</v>
      </c>
      <c r="I30"/>
      <c r="J30"/>
      <c r="K30"/>
      <c r="L30"/>
      <c r="M30"/>
      <c r="N30"/>
      <c r="O30"/>
    </row>
    <row r="31" spans="1:15" x14ac:dyDescent="0.2">
      <c r="A31" s="7">
        <v>26</v>
      </c>
      <c r="B31" s="4" t="s">
        <v>25</v>
      </c>
      <c r="C31" s="8" t="s">
        <v>83</v>
      </c>
      <c r="D31" s="28">
        <v>1618.7203999999999</v>
      </c>
      <c r="E31" s="29">
        <f t="shared" si="0"/>
        <v>323.74408</v>
      </c>
      <c r="F31" s="30">
        <f t="shared" si="1"/>
        <v>1942.4644799999999</v>
      </c>
      <c r="I31"/>
      <c r="J31"/>
      <c r="K31"/>
      <c r="L31"/>
      <c r="M31"/>
      <c r="N31"/>
      <c r="O31"/>
    </row>
    <row r="32" spans="1:15" ht="25.5" x14ac:dyDescent="0.2">
      <c r="A32" s="7">
        <v>27</v>
      </c>
      <c r="B32" s="4" t="s">
        <v>26</v>
      </c>
      <c r="C32" s="8" t="s">
        <v>87</v>
      </c>
      <c r="D32" s="28">
        <v>179.13920000000002</v>
      </c>
      <c r="E32" s="29">
        <f t="shared" si="0"/>
        <v>35.827840000000002</v>
      </c>
      <c r="F32" s="30">
        <f t="shared" si="1"/>
        <v>214.96704000000003</v>
      </c>
      <c r="I32"/>
      <c r="J32"/>
      <c r="K32"/>
      <c r="L32"/>
      <c r="M32"/>
      <c r="N32"/>
      <c r="O32"/>
    </row>
    <row r="33" spans="1:15" ht="18.75" customHeight="1" x14ac:dyDescent="0.2">
      <c r="A33" s="7">
        <v>28</v>
      </c>
      <c r="B33" s="4" t="s">
        <v>27</v>
      </c>
      <c r="C33" s="8" t="s">
        <v>88</v>
      </c>
      <c r="D33" s="28">
        <v>600.70240000000001</v>
      </c>
      <c r="E33" s="29">
        <f t="shared" si="0"/>
        <v>120.14048000000001</v>
      </c>
      <c r="F33" s="30">
        <f t="shared" si="1"/>
        <v>720.84288000000004</v>
      </c>
      <c r="I33"/>
      <c r="J33"/>
      <c r="K33"/>
      <c r="L33"/>
      <c r="M33"/>
      <c r="N33"/>
      <c r="O33"/>
    </row>
    <row r="34" spans="1:15" ht="25.5" x14ac:dyDescent="0.2">
      <c r="A34" s="7">
        <v>29</v>
      </c>
      <c r="B34" s="4" t="s">
        <v>28</v>
      </c>
      <c r="C34" s="8" t="s">
        <v>88</v>
      </c>
      <c r="D34" s="28">
        <v>35.919599999999996</v>
      </c>
      <c r="E34" s="29">
        <f t="shared" si="0"/>
        <v>7.1839199999999996</v>
      </c>
      <c r="F34" s="30">
        <f t="shared" si="1"/>
        <v>43.103519999999996</v>
      </c>
      <c r="I34"/>
      <c r="J34"/>
      <c r="K34"/>
      <c r="L34"/>
      <c r="M34"/>
      <c r="N34"/>
      <c r="O34"/>
    </row>
    <row r="35" spans="1:15" x14ac:dyDescent="0.2">
      <c r="A35" s="7">
        <v>30</v>
      </c>
      <c r="B35" s="4" t="s">
        <v>29</v>
      </c>
      <c r="C35" s="8" t="s">
        <v>89</v>
      </c>
      <c r="D35" s="28">
        <v>7138.8835999999992</v>
      </c>
      <c r="E35" s="29">
        <f t="shared" si="0"/>
        <v>1427.7767199999998</v>
      </c>
      <c r="F35" s="30">
        <f t="shared" si="1"/>
        <v>8566.660319999999</v>
      </c>
      <c r="I35"/>
      <c r="J35"/>
      <c r="K35"/>
      <c r="L35"/>
      <c r="M35"/>
      <c r="N35"/>
      <c r="O35"/>
    </row>
    <row r="36" spans="1:15" x14ac:dyDescent="0.2">
      <c r="A36" s="7">
        <v>31</v>
      </c>
      <c r="B36" s="4" t="s">
        <v>90</v>
      </c>
      <c r="C36" s="8" t="s">
        <v>89</v>
      </c>
      <c r="D36" s="28">
        <v>4686.0944000000009</v>
      </c>
      <c r="E36" s="29">
        <f t="shared" si="0"/>
        <v>937.21888000000024</v>
      </c>
      <c r="F36" s="30">
        <f t="shared" si="1"/>
        <v>5623.3132800000012</v>
      </c>
      <c r="I36"/>
      <c r="J36"/>
      <c r="K36"/>
      <c r="L36"/>
      <c r="M36"/>
      <c r="N36"/>
      <c r="O36"/>
    </row>
    <row r="37" spans="1:15" ht="38.25" x14ac:dyDescent="0.2">
      <c r="A37" s="7">
        <v>32</v>
      </c>
      <c r="B37" s="4" t="s">
        <v>30</v>
      </c>
      <c r="C37" s="8" t="s">
        <v>91</v>
      </c>
      <c r="D37" s="28">
        <v>6209.5027999999993</v>
      </c>
      <c r="E37" s="29">
        <f t="shared" si="0"/>
        <v>1241.90056</v>
      </c>
      <c r="F37" s="30">
        <f t="shared" si="1"/>
        <v>7451.4033599999984</v>
      </c>
      <c r="I37"/>
      <c r="J37"/>
      <c r="K37"/>
      <c r="L37"/>
      <c r="M37"/>
      <c r="N37"/>
      <c r="O37"/>
    </row>
    <row r="38" spans="1:15" ht="38.25" x14ac:dyDescent="0.2">
      <c r="A38" s="7">
        <v>33</v>
      </c>
      <c r="B38" s="4" t="s">
        <v>31</v>
      </c>
      <c r="C38" s="8" t="s">
        <v>91</v>
      </c>
      <c r="D38" s="28">
        <v>9572.8175999999985</v>
      </c>
      <c r="E38" s="29">
        <f t="shared" si="0"/>
        <v>1914.5635199999997</v>
      </c>
      <c r="F38" s="30">
        <f t="shared" si="1"/>
        <v>11487.381119999998</v>
      </c>
      <c r="I38"/>
      <c r="J38"/>
      <c r="K38"/>
      <c r="L38"/>
      <c r="M38"/>
      <c r="N38"/>
      <c r="O38"/>
    </row>
    <row r="39" spans="1:15" ht="51" x14ac:dyDescent="0.2">
      <c r="A39" s="7">
        <v>34</v>
      </c>
      <c r="B39" s="4" t="s">
        <v>34</v>
      </c>
      <c r="C39" s="8" t="s">
        <v>92</v>
      </c>
      <c r="D39" s="28">
        <v>17565.054400000001</v>
      </c>
      <c r="E39" s="29">
        <f t="shared" si="0"/>
        <v>3513.0108800000003</v>
      </c>
      <c r="F39" s="30">
        <f t="shared" si="1"/>
        <v>21078.065279999999</v>
      </c>
      <c r="I39"/>
      <c r="J39"/>
      <c r="K39"/>
      <c r="L39"/>
      <c r="M39"/>
      <c r="N39"/>
      <c r="O39"/>
    </row>
    <row r="40" spans="1:15" ht="25.5" x14ac:dyDescent="0.2">
      <c r="A40" s="7">
        <v>35</v>
      </c>
      <c r="B40" s="4" t="s">
        <v>35</v>
      </c>
      <c r="C40" s="8" t="s">
        <v>93</v>
      </c>
      <c r="D40" s="28">
        <v>683.24199999999996</v>
      </c>
      <c r="E40" s="29">
        <f t="shared" si="0"/>
        <v>136.64840000000001</v>
      </c>
      <c r="F40" s="30">
        <f t="shared" si="1"/>
        <v>819.89039999999989</v>
      </c>
      <c r="I40"/>
      <c r="J40"/>
      <c r="K40"/>
      <c r="L40"/>
      <c r="M40"/>
      <c r="N40"/>
      <c r="O40"/>
    </row>
    <row r="41" spans="1:15" ht="25.5" x14ac:dyDescent="0.2">
      <c r="A41" s="7">
        <v>36</v>
      </c>
      <c r="B41" s="4" t="s">
        <v>36</v>
      </c>
      <c r="C41" s="8" t="s">
        <v>93</v>
      </c>
      <c r="D41" s="28">
        <v>999.76959999999997</v>
      </c>
      <c r="E41" s="29">
        <f t="shared" si="0"/>
        <v>199.95392000000001</v>
      </c>
      <c r="F41" s="30">
        <f t="shared" si="1"/>
        <v>1199.72352</v>
      </c>
      <c r="I41"/>
      <c r="J41"/>
      <c r="K41"/>
      <c r="L41"/>
      <c r="M41"/>
      <c r="N41"/>
      <c r="O41"/>
    </row>
    <row r="42" spans="1:15" ht="25.5" x14ac:dyDescent="0.2">
      <c r="A42" s="7">
        <v>37</v>
      </c>
      <c r="B42" s="4" t="s">
        <v>37</v>
      </c>
      <c r="C42" s="8" t="s">
        <v>93</v>
      </c>
      <c r="D42" s="28">
        <v>426.01800000000003</v>
      </c>
      <c r="E42" s="29">
        <f t="shared" si="0"/>
        <v>85.203600000000009</v>
      </c>
      <c r="F42" s="30">
        <f t="shared" si="1"/>
        <v>511.22160000000002</v>
      </c>
      <c r="I42"/>
      <c r="J42"/>
      <c r="K42"/>
      <c r="L42"/>
      <c r="M42"/>
      <c r="N42"/>
      <c r="O42"/>
    </row>
    <row r="43" spans="1:15" ht="25.5" x14ac:dyDescent="0.2">
      <c r="A43" s="7">
        <v>38</v>
      </c>
      <c r="B43" s="4" t="s">
        <v>38</v>
      </c>
      <c r="C43" s="8" t="s">
        <v>76</v>
      </c>
      <c r="D43" s="28">
        <v>278.46199999999999</v>
      </c>
      <c r="E43" s="29">
        <f t="shared" si="0"/>
        <v>55.692399999999999</v>
      </c>
      <c r="F43" s="30">
        <f t="shared" si="1"/>
        <v>334.15439999999995</v>
      </c>
      <c r="I43"/>
      <c r="J43"/>
      <c r="K43"/>
      <c r="L43"/>
      <c r="M43"/>
      <c r="N43"/>
      <c r="O43"/>
    </row>
    <row r="44" spans="1:15" ht="25.5" x14ac:dyDescent="0.2">
      <c r="A44" s="7">
        <v>39</v>
      </c>
      <c r="B44" s="4" t="s">
        <v>40</v>
      </c>
      <c r="C44" s="8" t="s">
        <v>41</v>
      </c>
      <c r="D44" s="28">
        <v>327397.25279999996</v>
      </c>
      <c r="E44" s="29">
        <f t="shared" si="0"/>
        <v>65479.450559999997</v>
      </c>
      <c r="F44" s="30">
        <f t="shared" si="1"/>
        <v>392876.70335999993</v>
      </c>
      <c r="I44"/>
      <c r="J44"/>
      <c r="K44"/>
      <c r="L44"/>
      <c r="M44"/>
      <c r="N44"/>
      <c r="O44"/>
    </row>
    <row r="45" spans="1:15" ht="25.5" x14ac:dyDescent="0.2">
      <c r="A45" s="7">
        <v>40</v>
      </c>
      <c r="B45" s="4" t="s">
        <v>42</v>
      </c>
      <c r="C45" s="8" t="s">
        <v>41</v>
      </c>
      <c r="D45" s="28">
        <v>320624.55079999997</v>
      </c>
      <c r="E45" s="29">
        <f t="shared" si="0"/>
        <v>64124.910159999999</v>
      </c>
      <c r="F45" s="30">
        <f t="shared" si="1"/>
        <v>384749.46095999994</v>
      </c>
      <c r="I45"/>
      <c r="J45"/>
      <c r="K45"/>
      <c r="L45"/>
      <c r="M45"/>
      <c r="N45"/>
      <c r="O45"/>
    </row>
    <row r="46" spans="1:15" ht="25.5" x14ac:dyDescent="0.2">
      <c r="A46" s="7">
        <v>41</v>
      </c>
      <c r="B46" s="4" t="s">
        <v>43</v>
      </c>
      <c r="C46" s="8" t="s">
        <v>41</v>
      </c>
      <c r="D46" s="28">
        <v>508882.2084</v>
      </c>
      <c r="E46" s="29">
        <f t="shared" si="0"/>
        <v>101776.44168</v>
      </c>
      <c r="F46" s="30">
        <f t="shared" si="1"/>
        <v>610658.65007999993</v>
      </c>
      <c r="I46"/>
      <c r="J46"/>
      <c r="K46"/>
      <c r="L46"/>
      <c r="M46"/>
      <c r="N46"/>
      <c r="O46"/>
    </row>
    <row r="47" spans="1:15" ht="25.5" x14ac:dyDescent="0.2">
      <c r="A47" s="7">
        <v>42</v>
      </c>
      <c r="B47" s="4" t="s">
        <v>44</v>
      </c>
      <c r="C47" s="8" t="s">
        <v>41</v>
      </c>
      <c r="D47" s="28">
        <v>498723.13320000004</v>
      </c>
      <c r="E47" s="29">
        <f t="shared" si="0"/>
        <v>99744.626640000017</v>
      </c>
      <c r="F47" s="30">
        <f t="shared" si="1"/>
        <v>598467.75984000007</v>
      </c>
      <c r="I47"/>
      <c r="J47"/>
      <c r="K47"/>
      <c r="L47"/>
      <c r="M47"/>
      <c r="N47"/>
      <c r="O47"/>
    </row>
    <row r="48" spans="1:15" ht="25.5" x14ac:dyDescent="0.2">
      <c r="A48" s="7">
        <v>43</v>
      </c>
      <c r="B48" s="4" t="s">
        <v>45</v>
      </c>
      <c r="C48" s="8" t="s">
        <v>46</v>
      </c>
      <c r="D48" s="28">
        <v>79968.159199999995</v>
      </c>
      <c r="E48" s="29">
        <f t="shared" si="0"/>
        <v>15993.63184</v>
      </c>
      <c r="F48" s="30">
        <f t="shared" si="1"/>
        <v>95961.791039999996</v>
      </c>
      <c r="I48"/>
      <c r="J48"/>
      <c r="K48"/>
      <c r="L48"/>
      <c r="M48"/>
      <c r="N48"/>
      <c r="O48"/>
    </row>
    <row r="49" spans="1:15" x14ac:dyDescent="0.2">
      <c r="A49" s="7">
        <v>44</v>
      </c>
      <c r="B49" s="4" t="s">
        <v>47</v>
      </c>
      <c r="C49" s="6" t="s">
        <v>46</v>
      </c>
      <c r="D49" s="28">
        <v>44055.352400000003</v>
      </c>
      <c r="E49" s="29">
        <f t="shared" si="0"/>
        <v>8811.0704800000003</v>
      </c>
      <c r="F49" s="30">
        <f t="shared" si="1"/>
        <v>52866.422880000006</v>
      </c>
      <c r="I49"/>
      <c r="J49"/>
      <c r="K49"/>
      <c r="L49"/>
      <c r="M49"/>
      <c r="N49"/>
      <c r="O49"/>
    </row>
    <row r="50" spans="1:15" ht="25.5" x14ac:dyDescent="0.2">
      <c r="A50" s="7">
        <v>45</v>
      </c>
      <c r="B50" s="4" t="s">
        <v>48</v>
      </c>
      <c r="C50" s="6" t="s">
        <v>49</v>
      </c>
      <c r="D50" s="28">
        <v>3228.3979999999997</v>
      </c>
      <c r="E50" s="29">
        <f t="shared" si="0"/>
        <v>645.67959999999994</v>
      </c>
      <c r="F50" s="30">
        <f t="shared" si="1"/>
        <v>3874.0775999999996</v>
      </c>
      <c r="I50"/>
      <c r="J50"/>
      <c r="K50"/>
      <c r="L50"/>
      <c r="M50"/>
      <c r="N50"/>
      <c r="O50"/>
    </row>
    <row r="51" spans="1:15" ht="25.5" x14ac:dyDescent="0.2">
      <c r="A51" s="7">
        <v>46</v>
      </c>
      <c r="B51" s="4" t="s">
        <v>50</v>
      </c>
      <c r="C51" s="6" t="s">
        <v>49</v>
      </c>
      <c r="D51" s="28">
        <v>1092.6396</v>
      </c>
      <c r="E51" s="29">
        <f t="shared" si="0"/>
        <v>218.52791999999999</v>
      </c>
      <c r="F51" s="30">
        <f t="shared" si="1"/>
        <v>1311.16752</v>
      </c>
      <c r="I51"/>
      <c r="J51"/>
      <c r="K51"/>
      <c r="L51"/>
      <c r="M51"/>
      <c r="N51"/>
      <c r="O51"/>
    </row>
    <row r="52" spans="1:15" ht="25.5" x14ac:dyDescent="0.2">
      <c r="A52" s="7">
        <v>47</v>
      </c>
      <c r="B52" s="4" t="s">
        <v>51</v>
      </c>
      <c r="C52" s="6" t="s">
        <v>49</v>
      </c>
      <c r="D52" s="28">
        <v>867.96080000000006</v>
      </c>
      <c r="E52" s="29">
        <f t="shared" si="0"/>
        <v>173.59216000000004</v>
      </c>
      <c r="F52" s="30">
        <f t="shared" si="1"/>
        <v>1041.55296</v>
      </c>
      <c r="I52"/>
      <c r="J52"/>
      <c r="K52"/>
      <c r="L52"/>
      <c r="M52"/>
      <c r="N52"/>
      <c r="O52"/>
    </row>
    <row r="53" spans="1:15" ht="25.5" x14ac:dyDescent="0.2">
      <c r="A53" s="7">
        <v>48</v>
      </c>
      <c r="B53" s="4" t="s">
        <v>52</v>
      </c>
      <c r="C53" s="6" t="s">
        <v>49</v>
      </c>
      <c r="D53" s="28">
        <v>644.62879999999996</v>
      </c>
      <c r="E53" s="29">
        <f t="shared" si="0"/>
        <v>128.92576</v>
      </c>
      <c r="F53" s="30">
        <f t="shared" si="1"/>
        <v>773.55455999999992</v>
      </c>
      <c r="I53"/>
      <c r="J53"/>
      <c r="K53"/>
      <c r="L53"/>
      <c r="M53"/>
      <c r="N53"/>
      <c r="O53"/>
    </row>
    <row r="54" spans="1:15" ht="25.5" x14ac:dyDescent="0.2">
      <c r="A54" s="7">
        <v>49</v>
      </c>
      <c r="B54" s="4" t="s">
        <v>53</v>
      </c>
      <c r="C54" s="6" t="s">
        <v>49</v>
      </c>
      <c r="D54" s="28">
        <v>478.49880000000002</v>
      </c>
      <c r="E54" s="29">
        <f t="shared" si="0"/>
        <v>95.699760000000012</v>
      </c>
      <c r="F54" s="30">
        <f t="shared" si="1"/>
        <v>574.19856000000004</v>
      </c>
      <c r="I54"/>
      <c r="J54"/>
      <c r="K54"/>
      <c r="L54"/>
      <c r="M54"/>
      <c r="N54"/>
      <c r="O54"/>
    </row>
    <row r="55" spans="1:15" ht="38.25" x14ac:dyDescent="0.2">
      <c r="A55" s="7">
        <v>50</v>
      </c>
      <c r="B55" s="4" t="s">
        <v>54</v>
      </c>
      <c r="C55" s="6" t="s">
        <v>49</v>
      </c>
      <c r="D55" s="28">
        <v>653.81959999999992</v>
      </c>
      <c r="E55" s="29">
        <f t="shared" si="0"/>
        <v>130.76391999999998</v>
      </c>
      <c r="F55" s="30">
        <f t="shared" si="1"/>
        <v>784.58351999999991</v>
      </c>
      <c r="I55"/>
      <c r="J55"/>
      <c r="K55"/>
      <c r="L55"/>
      <c r="M55"/>
      <c r="N55"/>
      <c r="O55"/>
    </row>
    <row r="56" spans="1:15" ht="63.75" x14ac:dyDescent="0.2">
      <c r="A56" s="7">
        <v>51</v>
      </c>
      <c r="B56" s="4" t="s">
        <v>55</v>
      </c>
      <c r="C56" s="6" t="s">
        <v>49</v>
      </c>
      <c r="D56" s="28">
        <v>3886.5244000000002</v>
      </c>
      <c r="E56" s="29">
        <f t="shared" si="0"/>
        <v>777.30488000000014</v>
      </c>
      <c r="F56" s="30">
        <f t="shared" si="1"/>
        <v>4663.8292799999999</v>
      </c>
      <c r="I56"/>
      <c r="J56"/>
      <c r="K56"/>
      <c r="L56"/>
      <c r="M56"/>
      <c r="N56"/>
      <c r="O56"/>
    </row>
    <row r="57" spans="1:15" ht="38.25" x14ac:dyDescent="0.2">
      <c r="A57" s="7">
        <v>52</v>
      </c>
      <c r="B57" s="4" t="s">
        <v>56</v>
      </c>
      <c r="C57" s="6" t="s">
        <v>57</v>
      </c>
      <c r="D57" s="28">
        <v>921.49239999999998</v>
      </c>
      <c r="E57" s="29">
        <f t="shared" si="0"/>
        <v>184.29848000000001</v>
      </c>
      <c r="F57" s="30">
        <f t="shared" si="1"/>
        <v>1105.79088</v>
      </c>
      <c r="I57"/>
      <c r="J57"/>
      <c r="K57"/>
      <c r="L57"/>
      <c r="M57"/>
      <c r="N57"/>
      <c r="O57"/>
    </row>
    <row r="58" spans="1:15" ht="25.5" x14ac:dyDescent="0.2">
      <c r="A58" s="7">
        <v>53</v>
      </c>
      <c r="B58" s="4" t="s">
        <v>58</v>
      </c>
      <c r="C58" s="6" t="s">
        <v>59</v>
      </c>
      <c r="D58" s="28">
        <v>2902.6943999999999</v>
      </c>
      <c r="E58" s="29">
        <f t="shared" si="0"/>
        <v>580.53887999999995</v>
      </c>
      <c r="F58" s="30">
        <f t="shared" si="1"/>
        <v>3483.2332799999999</v>
      </c>
      <c r="I58"/>
      <c r="J58"/>
      <c r="K58"/>
      <c r="L58"/>
      <c r="M58"/>
      <c r="N58"/>
      <c r="O58"/>
    </row>
    <row r="59" spans="1:15" x14ac:dyDescent="0.2">
      <c r="A59" s="7">
        <v>54</v>
      </c>
      <c r="B59" s="4" t="s">
        <v>60</v>
      </c>
      <c r="C59" s="6" t="s">
        <v>61</v>
      </c>
      <c r="D59" s="28">
        <v>173.60400000000001</v>
      </c>
      <c r="E59" s="29">
        <f t="shared" si="0"/>
        <v>34.720800000000004</v>
      </c>
      <c r="F59" s="30">
        <f t="shared" si="1"/>
        <v>208.32480000000001</v>
      </c>
      <c r="I59"/>
      <c r="J59"/>
      <c r="K59"/>
      <c r="L59"/>
      <c r="M59"/>
      <c r="N59"/>
      <c r="O59"/>
    </row>
    <row r="60" spans="1:15" x14ac:dyDescent="0.2">
      <c r="A60" s="7">
        <v>55</v>
      </c>
      <c r="B60" s="4" t="s">
        <v>62</v>
      </c>
      <c r="C60" s="6" t="s">
        <v>63</v>
      </c>
      <c r="D60" s="28">
        <v>1109.6004000000003</v>
      </c>
      <c r="E60" s="29">
        <f t="shared" si="0"/>
        <v>221.92008000000007</v>
      </c>
      <c r="F60" s="30">
        <f t="shared" si="1"/>
        <v>1331.5204800000004</v>
      </c>
      <c r="I60"/>
      <c r="J60"/>
      <c r="K60"/>
      <c r="L60"/>
      <c r="M60"/>
      <c r="N60"/>
      <c r="O60"/>
    </row>
    <row r="61" spans="1:15" ht="38.25" x14ac:dyDescent="0.2">
      <c r="A61" s="7">
        <v>56</v>
      </c>
      <c r="B61" s="4" t="s">
        <v>64</v>
      </c>
      <c r="C61" s="6" t="s">
        <v>65</v>
      </c>
      <c r="D61" s="28">
        <v>1642.3708000000001</v>
      </c>
      <c r="E61" s="29">
        <f t="shared" si="0"/>
        <v>328.47416000000004</v>
      </c>
      <c r="F61" s="30">
        <f t="shared" si="1"/>
        <v>1970.8449600000001</v>
      </c>
      <c r="I61"/>
      <c r="J61"/>
      <c r="K61"/>
      <c r="L61"/>
      <c r="M61"/>
      <c r="N61"/>
      <c r="O61"/>
    </row>
    <row r="62" spans="1:15" ht="38.25" x14ac:dyDescent="0.2">
      <c r="A62" s="7">
        <v>57</v>
      </c>
      <c r="B62" s="4" t="s">
        <v>66</v>
      </c>
      <c r="C62" s="6" t="s">
        <v>65</v>
      </c>
      <c r="D62" s="28">
        <v>1642.3708000000001</v>
      </c>
      <c r="E62" s="29">
        <f t="shared" si="0"/>
        <v>328.47416000000004</v>
      </c>
      <c r="F62" s="30">
        <f t="shared" si="1"/>
        <v>1970.8449600000001</v>
      </c>
      <c r="I62"/>
      <c r="J62"/>
      <c r="K62"/>
      <c r="L62"/>
      <c r="M62"/>
      <c r="N62"/>
      <c r="O62"/>
    </row>
    <row r="63" spans="1:15" ht="25.5" x14ac:dyDescent="0.2">
      <c r="A63" s="7">
        <v>58</v>
      </c>
      <c r="B63" s="4" t="s">
        <v>67</v>
      </c>
      <c r="C63" s="6" t="s">
        <v>68</v>
      </c>
      <c r="D63" s="28">
        <v>860.72360000000003</v>
      </c>
      <c r="E63" s="29">
        <f t="shared" si="0"/>
        <v>172.14472000000001</v>
      </c>
      <c r="F63" s="30">
        <f t="shared" si="1"/>
        <v>1032.86832</v>
      </c>
      <c r="I63"/>
      <c r="J63"/>
      <c r="K63"/>
      <c r="L63"/>
      <c r="M63"/>
      <c r="N63"/>
      <c r="O63"/>
    </row>
    <row r="64" spans="1:15" ht="25.5" x14ac:dyDescent="0.2">
      <c r="A64" s="7">
        <v>59</v>
      </c>
      <c r="B64" s="4" t="s">
        <v>69</v>
      </c>
      <c r="C64" s="6" t="s">
        <v>59</v>
      </c>
      <c r="D64" s="28">
        <v>572.76</v>
      </c>
      <c r="E64" s="29">
        <f t="shared" si="0"/>
        <v>114.55200000000001</v>
      </c>
      <c r="F64" s="30">
        <f t="shared" si="1"/>
        <v>687.31200000000001</v>
      </c>
      <c r="I64"/>
      <c r="J64"/>
      <c r="K64"/>
      <c r="L64"/>
      <c r="M64"/>
      <c r="N64"/>
      <c r="O64"/>
    </row>
    <row r="65" spans="1:15" x14ac:dyDescent="0.2">
      <c r="A65" s="7">
        <v>60</v>
      </c>
      <c r="B65" s="4" t="s">
        <v>70</v>
      </c>
      <c r="C65" s="6" t="s">
        <v>71</v>
      </c>
      <c r="D65" s="28">
        <v>153.1208</v>
      </c>
      <c r="E65" s="29">
        <f t="shared" si="0"/>
        <v>30.624160000000003</v>
      </c>
      <c r="F65" s="30">
        <f t="shared" si="1"/>
        <v>183.74495999999999</v>
      </c>
      <c r="I65"/>
      <c r="J65"/>
      <c r="K65"/>
      <c r="L65"/>
      <c r="M65"/>
      <c r="N65"/>
      <c r="O65"/>
    </row>
    <row r="66" spans="1:15" x14ac:dyDescent="0.2">
      <c r="A66" s="7">
        <v>61</v>
      </c>
      <c r="B66" s="4" t="s">
        <v>72</v>
      </c>
      <c r="C66" s="6" t="s">
        <v>73</v>
      </c>
      <c r="D66" s="28">
        <v>1175.5344</v>
      </c>
      <c r="E66" s="29">
        <f t="shared" si="0"/>
        <v>235.10688000000002</v>
      </c>
      <c r="F66" s="30">
        <f t="shared" si="1"/>
        <v>1410.6412800000001</v>
      </c>
      <c r="I66"/>
      <c r="J66"/>
      <c r="K66"/>
      <c r="L66"/>
      <c r="M66"/>
      <c r="N66"/>
      <c r="O66"/>
    </row>
    <row r="67" spans="1:15" x14ac:dyDescent="0.2">
      <c r="A67" s="7">
        <v>62</v>
      </c>
      <c r="B67" s="4" t="s">
        <v>74</v>
      </c>
      <c r="C67" s="6" t="s">
        <v>73</v>
      </c>
      <c r="D67" s="28">
        <v>3475.2620000000002</v>
      </c>
      <c r="E67" s="29">
        <f t="shared" si="0"/>
        <v>695.05240000000003</v>
      </c>
      <c r="F67" s="30">
        <f t="shared" si="1"/>
        <v>4170.3144000000002</v>
      </c>
      <c r="I67"/>
      <c r="J67"/>
      <c r="K67"/>
      <c r="L67"/>
      <c r="M67"/>
      <c r="N67"/>
      <c r="O67"/>
    </row>
    <row r="68" spans="1:15" ht="25.5" x14ac:dyDescent="0.2">
      <c r="A68" s="7">
        <v>63</v>
      </c>
      <c r="B68" s="4" t="s">
        <v>75</v>
      </c>
      <c r="C68" s="6" t="s">
        <v>76</v>
      </c>
      <c r="D68" s="28">
        <v>68.553600000000003</v>
      </c>
      <c r="E68" s="29">
        <f t="shared" si="0"/>
        <v>13.710720000000002</v>
      </c>
      <c r="F68" s="30">
        <f t="shared" si="1"/>
        <v>82.264319999999998</v>
      </c>
      <c r="I68"/>
      <c r="J68"/>
      <c r="K68"/>
      <c r="L68"/>
      <c r="M68"/>
      <c r="N68"/>
      <c r="O68"/>
    </row>
    <row r="69" spans="1:15" ht="25.5" x14ac:dyDescent="0.2">
      <c r="A69" s="7">
        <v>64</v>
      </c>
      <c r="B69" s="4" t="s">
        <v>77</v>
      </c>
      <c r="C69" s="6" t="s">
        <v>76</v>
      </c>
      <c r="D69" s="28">
        <v>2.6196000000000002</v>
      </c>
      <c r="E69" s="29">
        <f t="shared" si="0"/>
        <v>0.52392000000000005</v>
      </c>
      <c r="F69" s="30">
        <f t="shared" si="1"/>
        <v>3.1435200000000001</v>
      </c>
      <c r="I69"/>
      <c r="J69"/>
      <c r="K69"/>
      <c r="L69"/>
      <c r="M69"/>
      <c r="N69"/>
      <c r="O69"/>
    </row>
    <row r="70" spans="1:15" ht="25.5" x14ac:dyDescent="0.2">
      <c r="A70" s="7">
        <v>65</v>
      </c>
      <c r="B70" s="4" t="s">
        <v>78</v>
      </c>
      <c r="C70" s="6" t="s">
        <v>76</v>
      </c>
      <c r="D70" s="28">
        <v>93.9208</v>
      </c>
      <c r="E70" s="29">
        <f t="shared" si="0"/>
        <v>18.78416</v>
      </c>
      <c r="F70" s="30">
        <f t="shared" si="1"/>
        <v>112.70496</v>
      </c>
      <c r="I70"/>
      <c r="J70"/>
      <c r="K70"/>
      <c r="L70"/>
      <c r="M70"/>
      <c r="N70"/>
      <c r="O70"/>
    </row>
    <row r="71" spans="1:15" ht="25.5" x14ac:dyDescent="0.2">
      <c r="A71" s="7">
        <v>66</v>
      </c>
      <c r="B71" s="4" t="s">
        <v>79</v>
      </c>
      <c r="C71" s="6" t="s">
        <v>76</v>
      </c>
      <c r="D71" s="28">
        <v>3.3595999999999999</v>
      </c>
      <c r="E71" s="29">
        <f t="shared" ref="E71:E134" si="2">D71*0.2</f>
        <v>0.67192000000000007</v>
      </c>
      <c r="F71" s="30">
        <f t="shared" ref="F71:F134" si="3">D71*1.2</f>
        <v>4.0315199999999995</v>
      </c>
      <c r="I71"/>
      <c r="J71"/>
      <c r="K71"/>
      <c r="L71"/>
      <c r="M71"/>
      <c r="N71"/>
      <c r="O71"/>
    </row>
    <row r="72" spans="1:15" ht="25.5" x14ac:dyDescent="0.2">
      <c r="A72" s="7">
        <v>67</v>
      </c>
      <c r="B72" s="4" t="s">
        <v>80</v>
      </c>
      <c r="C72" s="6" t="s">
        <v>76</v>
      </c>
      <c r="D72" s="28">
        <v>2204.8300000000004</v>
      </c>
      <c r="E72" s="29">
        <f t="shared" si="2"/>
        <v>440.96600000000012</v>
      </c>
      <c r="F72" s="30">
        <f t="shared" si="3"/>
        <v>2645.7960000000003</v>
      </c>
      <c r="I72"/>
      <c r="J72"/>
      <c r="K72"/>
      <c r="L72"/>
      <c r="M72"/>
      <c r="N72"/>
      <c r="O72"/>
    </row>
    <row r="73" spans="1:15" ht="25.5" x14ac:dyDescent="0.2">
      <c r="A73" s="7">
        <v>68</v>
      </c>
      <c r="B73" s="4" t="s">
        <v>81</v>
      </c>
      <c r="C73" s="6" t="s">
        <v>76</v>
      </c>
      <c r="D73" s="28">
        <v>83.205600000000004</v>
      </c>
      <c r="E73" s="29">
        <f t="shared" si="2"/>
        <v>16.641120000000001</v>
      </c>
      <c r="F73" s="30">
        <f t="shared" si="3"/>
        <v>99.846720000000005</v>
      </c>
      <c r="I73"/>
      <c r="J73"/>
      <c r="K73"/>
      <c r="L73"/>
      <c r="M73"/>
      <c r="N73"/>
      <c r="O73"/>
    </row>
    <row r="74" spans="1:15" ht="38.25" x14ac:dyDescent="0.2">
      <c r="A74" s="7">
        <v>69</v>
      </c>
      <c r="B74" s="4" t="s">
        <v>82</v>
      </c>
      <c r="C74" s="6" t="s">
        <v>76</v>
      </c>
      <c r="D74" s="28">
        <v>54.922799999999995</v>
      </c>
      <c r="E74" s="29">
        <f t="shared" si="2"/>
        <v>10.98456</v>
      </c>
      <c r="F74" s="30">
        <f t="shared" si="3"/>
        <v>65.907359999999997</v>
      </c>
      <c r="I74"/>
      <c r="J74"/>
      <c r="K74"/>
      <c r="L74"/>
      <c r="M74"/>
      <c r="N74"/>
      <c r="O74"/>
    </row>
    <row r="75" spans="1:15" ht="25.5" x14ac:dyDescent="0.2">
      <c r="A75" s="7">
        <v>70</v>
      </c>
      <c r="B75" s="11" t="s">
        <v>520</v>
      </c>
      <c r="C75" s="8" t="s">
        <v>588</v>
      </c>
      <c r="D75" s="28">
        <f>29006.39*1.48</f>
        <v>42929.457199999997</v>
      </c>
      <c r="E75" s="29">
        <f t="shared" si="2"/>
        <v>8585.8914399999994</v>
      </c>
      <c r="F75" s="30">
        <f t="shared" si="3"/>
        <v>51515.348639999997</v>
      </c>
      <c r="I75"/>
      <c r="J75"/>
      <c r="K75"/>
      <c r="L75"/>
      <c r="M75"/>
      <c r="N75"/>
      <c r="O75"/>
    </row>
    <row r="76" spans="1:15" ht="25.5" x14ac:dyDescent="0.2">
      <c r="A76" s="7">
        <v>71</v>
      </c>
      <c r="B76" s="12" t="s">
        <v>521</v>
      </c>
      <c r="C76" s="8" t="s">
        <v>588</v>
      </c>
      <c r="D76" s="28">
        <f>32558.66*1.48</f>
        <v>48186.816800000001</v>
      </c>
      <c r="E76" s="29">
        <f t="shared" si="2"/>
        <v>9637.3633600000012</v>
      </c>
      <c r="F76" s="30">
        <f t="shared" si="3"/>
        <v>57824.180159999996</v>
      </c>
      <c r="I76"/>
      <c r="J76"/>
      <c r="K76"/>
      <c r="L76"/>
      <c r="M76"/>
      <c r="N76"/>
      <c r="O76"/>
    </row>
    <row r="77" spans="1:15" ht="25.5" x14ac:dyDescent="0.2">
      <c r="A77" s="7">
        <v>72</v>
      </c>
      <c r="B77" s="12" t="s">
        <v>522</v>
      </c>
      <c r="C77" s="8" t="s">
        <v>588</v>
      </c>
      <c r="D77" s="28">
        <f>37529.25*1.48</f>
        <v>55543.29</v>
      </c>
      <c r="E77" s="29">
        <f t="shared" si="2"/>
        <v>11108.658000000001</v>
      </c>
      <c r="F77" s="30">
        <f t="shared" si="3"/>
        <v>66651.948000000004</v>
      </c>
      <c r="I77"/>
      <c r="J77"/>
      <c r="K77"/>
      <c r="L77"/>
      <c r="M77"/>
      <c r="N77"/>
      <c r="O77"/>
    </row>
    <row r="78" spans="1:15" ht="25.5" x14ac:dyDescent="0.2">
      <c r="A78" s="7">
        <v>73</v>
      </c>
      <c r="B78" s="12" t="s">
        <v>523</v>
      </c>
      <c r="C78" s="8" t="s">
        <v>588</v>
      </c>
      <c r="D78" s="28">
        <f>30448.44*1.48</f>
        <v>45063.691200000001</v>
      </c>
      <c r="E78" s="29">
        <f t="shared" si="2"/>
        <v>9012.7382400000006</v>
      </c>
      <c r="F78" s="30">
        <f t="shared" si="3"/>
        <v>54076.42944</v>
      </c>
      <c r="I78"/>
      <c r="J78"/>
      <c r="K78"/>
      <c r="L78"/>
      <c r="M78"/>
      <c r="N78"/>
      <c r="O78"/>
    </row>
    <row r="79" spans="1:15" ht="25.5" x14ac:dyDescent="0.2">
      <c r="A79" s="7">
        <v>74</v>
      </c>
      <c r="B79" s="12" t="s">
        <v>524</v>
      </c>
      <c r="C79" s="8" t="s">
        <v>588</v>
      </c>
      <c r="D79" s="28">
        <v>50019.781999999999</v>
      </c>
      <c r="E79" s="29">
        <f t="shared" si="2"/>
        <v>10003.956400000001</v>
      </c>
      <c r="F79" s="30">
        <f t="shared" si="3"/>
        <v>60023.738399999995</v>
      </c>
      <c r="I79"/>
      <c r="J79"/>
      <c r="K79"/>
      <c r="L79"/>
      <c r="M79"/>
      <c r="N79"/>
      <c r="O79"/>
    </row>
    <row r="80" spans="1:15" ht="25.5" x14ac:dyDescent="0.2">
      <c r="A80" s="7">
        <v>75</v>
      </c>
      <c r="B80" s="12" t="s">
        <v>525</v>
      </c>
      <c r="C80" s="8" t="s">
        <v>588</v>
      </c>
      <c r="D80" s="28">
        <v>58499.234800000006</v>
      </c>
      <c r="E80" s="29">
        <f t="shared" si="2"/>
        <v>11699.846960000003</v>
      </c>
      <c r="F80" s="30">
        <f t="shared" si="3"/>
        <v>70199.081760000001</v>
      </c>
      <c r="I80"/>
      <c r="J80"/>
      <c r="K80"/>
      <c r="L80"/>
      <c r="M80"/>
      <c r="N80"/>
      <c r="O80"/>
    </row>
    <row r="81" spans="1:15" ht="25.5" x14ac:dyDescent="0.2">
      <c r="A81" s="7">
        <v>76</v>
      </c>
      <c r="B81" s="12" t="s">
        <v>526</v>
      </c>
      <c r="C81" s="8" t="s">
        <v>588</v>
      </c>
      <c r="D81" s="28">
        <v>51381.692799999997</v>
      </c>
      <c r="E81" s="29">
        <f t="shared" si="2"/>
        <v>10276.33856</v>
      </c>
      <c r="F81" s="30">
        <f t="shared" si="3"/>
        <v>61658.031359999994</v>
      </c>
      <c r="I81"/>
      <c r="J81"/>
      <c r="K81"/>
      <c r="L81"/>
      <c r="M81"/>
      <c r="N81"/>
      <c r="O81"/>
    </row>
    <row r="82" spans="1:15" ht="25.5" x14ac:dyDescent="0.2">
      <c r="A82" s="7">
        <v>77</v>
      </c>
      <c r="B82" s="12" t="s">
        <v>527</v>
      </c>
      <c r="C82" s="8" t="s">
        <v>588</v>
      </c>
      <c r="D82" s="28">
        <v>57113.421999999999</v>
      </c>
      <c r="E82" s="29">
        <f t="shared" si="2"/>
        <v>11422.6844</v>
      </c>
      <c r="F82" s="30">
        <f t="shared" si="3"/>
        <v>68536.10639999999</v>
      </c>
      <c r="I82"/>
      <c r="J82"/>
      <c r="K82"/>
      <c r="L82"/>
      <c r="M82"/>
      <c r="N82"/>
      <c r="O82"/>
    </row>
    <row r="83" spans="1:15" ht="25.5" x14ac:dyDescent="0.2">
      <c r="A83" s="7">
        <v>78</v>
      </c>
      <c r="B83" s="12" t="s">
        <v>528</v>
      </c>
      <c r="C83" s="8" t="s">
        <v>588</v>
      </c>
      <c r="D83" s="28">
        <v>67139.356400000004</v>
      </c>
      <c r="E83" s="29">
        <f t="shared" si="2"/>
        <v>13427.871280000001</v>
      </c>
      <c r="F83" s="30">
        <f t="shared" si="3"/>
        <v>80567.227679999996</v>
      </c>
      <c r="I83"/>
      <c r="J83"/>
      <c r="K83"/>
      <c r="L83"/>
      <c r="M83"/>
      <c r="N83"/>
      <c r="O83"/>
    </row>
    <row r="84" spans="1:15" ht="25.5" x14ac:dyDescent="0.2">
      <c r="A84" s="7">
        <v>79</v>
      </c>
      <c r="B84" s="12" t="s">
        <v>529</v>
      </c>
      <c r="C84" s="8" t="s">
        <v>588</v>
      </c>
      <c r="D84" s="28">
        <v>9664.6959999999999</v>
      </c>
      <c r="E84" s="29">
        <f t="shared" si="2"/>
        <v>1932.9392</v>
      </c>
      <c r="F84" s="30">
        <f t="shared" si="3"/>
        <v>11597.635199999999</v>
      </c>
      <c r="I84"/>
      <c r="J84"/>
      <c r="K84"/>
      <c r="L84"/>
      <c r="M84"/>
      <c r="N84"/>
      <c r="O84"/>
    </row>
    <row r="85" spans="1:15" ht="25.5" x14ac:dyDescent="0.2">
      <c r="A85" s="7">
        <v>80</v>
      </c>
      <c r="B85" s="11" t="s">
        <v>530</v>
      </c>
      <c r="C85" s="8" t="s">
        <v>588</v>
      </c>
      <c r="D85" s="28">
        <v>10555.0936</v>
      </c>
      <c r="E85" s="29">
        <f t="shared" si="2"/>
        <v>2111.01872</v>
      </c>
      <c r="F85" s="30">
        <f t="shared" si="3"/>
        <v>12666.11232</v>
      </c>
      <c r="I85"/>
      <c r="J85"/>
      <c r="K85"/>
      <c r="L85"/>
      <c r="M85"/>
      <c r="N85"/>
      <c r="O85"/>
    </row>
    <row r="86" spans="1:15" ht="25.5" x14ac:dyDescent="0.2">
      <c r="A86" s="7">
        <v>81</v>
      </c>
      <c r="B86" s="12" t="s">
        <v>531</v>
      </c>
      <c r="C86" s="8" t="s">
        <v>588</v>
      </c>
      <c r="D86" s="28">
        <v>10716.887200000001</v>
      </c>
      <c r="E86" s="29">
        <f t="shared" si="2"/>
        <v>2143.3774400000002</v>
      </c>
      <c r="F86" s="30">
        <f t="shared" si="3"/>
        <v>12860.264640000001</v>
      </c>
      <c r="I86"/>
      <c r="J86"/>
      <c r="K86"/>
      <c r="L86"/>
      <c r="M86"/>
      <c r="N86"/>
      <c r="O86"/>
    </row>
    <row r="87" spans="1:15" ht="25.5" x14ac:dyDescent="0.2">
      <c r="A87" s="7">
        <v>82</v>
      </c>
      <c r="B87" s="12" t="s">
        <v>532</v>
      </c>
      <c r="C87" s="8" t="s">
        <v>588</v>
      </c>
      <c r="D87" s="28">
        <v>12026.9092</v>
      </c>
      <c r="E87" s="29">
        <f t="shared" si="2"/>
        <v>2405.38184</v>
      </c>
      <c r="F87" s="30">
        <f t="shared" si="3"/>
        <v>14432.29104</v>
      </c>
      <c r="I87"/>
      <c r="J87"/>
      <c r="K87"/>
      <c r="L87"/>
      <c r="M87"/>
      <c r="N87"/>
      <c r="O87"/>
    </row>
    <row r="88" spans="1:15" ht="25.5" x14ac:dyDescent="0.2">
      <c r="A88" s="7">
        <v>83</v>
      </c>
      <c r="B88" s="12" t="s">
        <v>533</v>
      </c>
      <c r="C88" s="8" t="s">
        <v>588</v>
      </c>
      <c r="D88" s="28">
        <v>12174.376400000001</v>
      </c>
      <c r="E88" s="29">
        <f t="shared" si="2"/>
        <v>2434.8752800000002</v>
      </c>
      <c r="F88" s="30">
        <f t="shared" si="3"/>
        <v>14609.251680000001</v>
      </c>
      <c r="I88"/>
      <c r="J88"/>
      <c r="K88"/>
      <c r="L88"/>
      <c r="M88"/>
      <c r="N88"/>
      <c r="O88"/>
    </row>
    <row r="89" spans="1:15" ht="25.5" x14ac:dyDescent="0.2">
      <c r="A89" s="7">
        <v>84</v>
      </c>
      <c r="B89" s="12" t="s">
        <v>534</v>
      </c>
      <c r="C89" s="8" t="s">
        <v>588</v>
      </c>
      <c r="D89" s="28">
        <v>13786.392399999999</v>
      </c>
      <c r="E89" s="29">
        <f t="shared" si="2"/>
        <v>2757.2784799999999</v>
      </c>
      <c r="F89" s="30">
        <f t="shared" si="3"/>
        <v>16543.670879999998</v>
      </c>
      <c r="I89"/>
      <c r="J89"/>
      <c r="K89"/>
      <c r="L89"/>
      <c r="M89"/>
      <c r="N89"/>
      <c r="O89"/>
    </row>
    <row r="90" spans="1:15" ht="25.5" x14ac:dyDescent="0.2">
      <c r="A90" s="7">
        <v>85</v>
      </c>
      <c r="B90" s="12" t="s">
        <v>535</v>
      </c>
      <c r="C90" s="8" t="s">
        <v>588</v>
      </c>
      <c r="D90" s="28">
        <v>13960.751200000001</v>
      </c>
      <c r="E90" s="29">
        <f t="shared" si="2"/>
        <v>2792.1502400000004</v>
      </c>
      <c r="F90" s="30">
        <f t="shared" si="3"/>
        <v>16752.901440000001</v>
      </c>
      <c r="I90"/>
      <c r="J90"/>
      <c r="K90"/>
      <c r="L90"/>
      <c r="M90"/>
      <c r="N90"/>
      <c r="O90"/>
    </row>
    <row r="91" spans="1:15" ht="25.5" x14ac:dyDescent="0.2">
      <c r="A91" s="7">
        <v>86</v>
      </c>
      <c r="B91" s="12" t="s">
        <v>536</v>
      </c>
      <c r="C91" s="8" t="s">
        <v>588</v>
      </c>
      <c r="D91" s="28">
        <v>10637.914400000001</v>
      </c>
      <c r="E91" s="29">
        <f t="shared" si="2"/>
        <v>2127.5828800000004</v>
      </c>
      <c r="F91" s="30">
        <f t="shared" si="3"/>
        <v>12765.497280000001</v>
      </c>
      <c r="I91"/>
      <c r="J91"/>
      <c r="K91"/>
      <c r="L91"/>
      <c r="M91"/>
      <c r="N91"/>
      <c r="O91"/>
    </row>
    <row r="92" spans="1:15" ht="25.5" x14ac:dyDescent="0.2">
      <c r="A92" s="7">
        <v>87</v>
      </c>
      <c r="B92" s="12" t="s">
        <v>537</v>
      </c>
      <c r="C92" s="8" t="s">
        <v>588</v>
      </c>
      <c r="D92" s="28">
        <v>11897.7644</v>
      </c>
      <c r="E92" s="29">
        <f t="shared" si="2"/>
        <v>2379.5528800000002</v>
      </c>
      <c r="F92" s="30">
        <f t="shared" si="3"/>
        <v>14277.317279999999</v>
      </c>
      <c r="I92"/>
      <c r="J92"/>
      <c r="K92"/>
      <c r="L92"/>
      <c r="M92"/>
      <c r="N92"/>
      <c r="O92"/>
    </row>
    <row r="93" spans="1:15" ht="25.5" x14ac:dyDescent="0.2">
      <c r="A93" s="7">
        <v>88</v>
      </c>
      <c r="B93" s="12" t="s">
        <v>538</v>
      </c>
      <c r="C93" s="8" t="s">
        <v>588</v>
      </c>
      <c r="D93" s="28">
        <v>12019.302</v>
      </c>
      <c r="E93" s="29">
        <f t="shared" si="2"/>
        <v>2403.8604</v>
      </c>
      <c r="F93" s="30">
        <f t="shared" si="3"/>
        <v>14423.162399999999</v>
      </c>
      <c r="I93"/>
      <c r="J93"/>
      <c r="K93"/>
      <c r="L93"/>
      <c r="M93"/>
      <c r="N93"/>
      <c r="O93"/>
    </row>
    <row r="94" spans="1:15" ht="25.5" x14ac:dyDescent="0.2">
      <c r="A94" s="7">
        <v>89</v>
      </c>
      <c r="B94" s="12" t="s">
        <v>539</v>
      </c>
      <c r="C94" s="8" t="s">
        <v>588</v>
      </c>
      <c r="D94" s="28">
        <v>13509.218000000001</v>
      </c>
      <c r="E94" s="29">
        <f t="shared" si="2"/>
        <v>2701.8436000000002</v>
      </c>
      <c r="F94" s="30">
        <f t="shared" si="3"/>
        <v>16211.061600000001</v>
      </c>
      <c r="I94"/>
      <c r="J94"/>
      <c r="K94"/>
      <c r="L94"/>
      <c r="M94"/>
      <c r="N94"/>
      <c r="O94"/>
    </row>
    <row r="95" spans="1:15" ht="25.5" x14ac:dyDescent="0.2">
      <c r="A95" s="7">
        <v>90</v>
      </c>
      <c r="B95" s="12" t="s">
        <v>540</v>
      </c>
      <c r="C95" s="8" t="s">
        <v>588</v>
      </c>
      <c r="D95" s="28">
        <v>13650.8984</v>
      </c>
      <c r="E95" s="29">
        <f t="shared" si="2"/>
        <v>2730.1796800000002</v>
      </c>
      <c r="F95" s="30">
        <f t="shared" si="3"/>
        <v>16381.078079999999</v>
      </c>
      <c r="I95"/>
      <c r="J95"/>
      <c r="K95"/>
      <c r="L95"/>
      <c r="M95"/>
      <c r="N95"/>
      <c r="O95"/>
    </row>
    <row r="96" spans="1:15" ht="25.5" x14ac:dyDescent="0.2">
      <c r="A96" s="7">
        <v>91</v>
      </c>
      <c r="B96" s="12" t="s">
        <v>541</v>
      </c>
      <c r="C96" s="8" t="s">
        <v>588</v>
      </c>
      <c r="D96" s="28">
        <v>15634.201999999999</v>
      </c>
      <c r="E96" s="29">
        <f t="shared" si="2"/>
        <v>3126.8404</v>
      </c>
      <c r="F96" s="30">
        <f t="shared" si="3"/>
        <v>18761.042399999998</v>
      </c>
      <c r="I96"/>
      <c r="J96"/>
      <c r="K96"/>
      <c r="L96"/>
      <c r="M96"/>
      <c r="N96"/>
      <c r="O96"/>
    </row>
    <row r="97" spans="1:15" ht="25.5" x14ac:dyDescent="0.2">
      <c r="A97" s="7">
        <v>92</v>
      </c>
      <c r="B97" s="12" t="s">
        <v>542</v>
      </c>
      <c r="C97" s="8" t="s">
        <v>588</v>
      </c>
      <c r="D97" s="28">
        <v>15779.227199999999</v>
      </c>
      <c r="E97" s="29">
        <f t="shared" si="2"/>
        <v>3155.8454400000001</v>
      </c>
      <c r="F97" s="30">
        <f t="shared" si="3"/>
        <v>18935.072639999999</v>
      </c>
      <c r="I97"/>
      <c r="J97"/>
      <c r="K97"/>
      <c r="L97"/>
      <c r="M97"/>
      <c r="N97"/>
      <c r="O97"/>
    </row>
    <row r="98" spans="1:15" ht="25.5" x14ac:dyDescent="0.2">
      <c r="A98" s="7">
        <v>93</v>
      </c>
      <c r="B98" s="12" t="s">
        <v>543</v>
      </c>
      <c r="C98" s="8" t="s">
        <v>588</v>
      </c>
      <c r="D98" s="28">
        <v>12322.9684</v>
      </c>
      <c r="E98" s="29">
        <f t="shared" si="2"/>
        <v>2464.5936799999999</v>
      </c>
      <c r="F98" s="30">
        <f t="shared" si="3"/>
        <v>14787.56208</v>
      </c>
      <c r="I98"/>
      <c r="J98"/>
      <c r="K98"/>
      <c r="L98"/>
      <c r="M98"/>
      <c r="N98"/>
      <c r="O98"/>
    </row>
    <row r="99" spans="1:15" ht="25.5" x14ac:dyDescent="0.2">
      <c r="A99" s="7">
        <v>94</v>
      </c>
      <c r="B99" s="12" t="s">
        <v>544</v>
      </c>
      <c r="C99" s="8" t="s">
        <v>588</v>
      </c>
      <c r="D99" s="28">
        <v>14290.806</v>
      </c>
      <c r="E99" s="29">
        <f t="shared" si="2"/>
        <v>2858.1612000000005</v>
      </c>
      <c r="F99" s="30">
        <f t="shared" si="3"/>
        <v>17148.967199999999</v>
      </c>
      <c r="I99"/>
      <c r="J99"/>
      <c r="K99"/>
      <c r="L99"/>
      <c r="M99"/>
      <c r="N99"/>
      <c r="O99"/>
    </row>
    <row r="100" spans="1:15" ht="25.5" x14ac:dyDescent="0.2">
      <c r="A100" s="7">
        <v>95</v>
      </c>
      <c r="B100" s="12" t="s">
        <v>545</v>
      </c>
      <c r="C100" s="8" t="s">
        <v>588</v>
      </c>
      <c r="D100" s="28">
        <v>14418.011999999999</v>
      </c>
      <c r="E100" s="29">
        <f t="shared" si="2"/>
        <v>2883.6023999999998</v>
      </c>
      <c r="F100" s="30">
        <f t="shared" si="3"/>
        <v>17301.614399999999</v>
      </c>
      <c r="I100"/>
      <c r="J100"/>
      <c r="K100"/>
      <c r="L100"/>
      <c r="M100"/>
      <c r="N100"/>
      <c r="O100"/>
    </row>
    <row r="101" spans="1:15" ht="25.5" x14ac:dyDescent="0.2">
      <c r="A101" s="7">
        <v>96</v>
      </c>
      <c r="B101" s="12" t="s">
        <v>546</v>
      </c>
      <c r="C101" s="8" t="s">
        <v>588</v>
      </c>
      <c r="D101" s="28">
        <v>16246.655599999998</v>
      </c>
      <c r="E101" s="29">
        <f t="shared" si="2"/>
        <v>3249.3311199999998</v>
      </c>
      <c r="F101" s="30">
        <f t="shared" si="3"/>
        <v>19495.986719999997</v>
      </c>
      <c r="I101"/>
      <c r="J101"/>
      <c r="K101"/>
      <c r="L101"/>
      <c r="M101"/>
      <c r="N101"/>
      <c r="O101"/>
    </row>
    <row r="102" spans="1:15" ht="25.5" x14ac:dyDescent="0.2">
      <c r="A102" s="7">
        <v>97</v>
      </c>
      <c r="B102" s="12" t="s">
        <v>547</v>
      </c>
      <c r="C102" s="8" t="s">
        <v>588</v>
      </c>
      <c r="D102" s="28">
        <v>16391.962</v>
      </c>
      <c r="E102" s="29">
        <f t="shared" si="2"/>
        <v>3278.3924000000002</v>
      </c>
      <c r="F102" s="30">
        <f t="shared" si="3"/>
        <v>19670.3544</v>
      </c>
      <c r="I102"/>
      <c r="J102"/>
      <c r="K102"/>
      <c r="L102"/>
      <c r="M102"/>
      <c r="N102"/>
      <c r="O102"/>
    </row>
    <row r="103" spans="1:15" ht="25.5" x14ac:dyDescent="0.2">
      <c r="A103" s="7">
        <v>98</v>
      </c>
      <c r="B103" s="12" t="s">
        <v>548</v>
      </c>
      <c r="C103" s="8" t="s">
        <v>588</v>
      </c>
      <c r="D103" s="28">
        <v>18544.163199999999</v>
      </c>
      <c r="E103" s="29">
        <f t="shared" si="2"/>
        <v>3708.8326400000001</v>
      </c>
      <c r="F103" s="30">
        <f t="shared" si="3"/>
        <v>22252.99584</v>
      </c>
      <c r="I103"/>
      <c r="J103"/>
      <c r="K103"/>
      <c r="L103"/>
      <c r="M103"/>
      <c r="N103"/>
      <c r="O103"/>
    </row>
    <row r="104" spans="1:15" ht="25.5" x14ac:dyDescent="0.2">
      <c r="A104" s="7">
        <v>99</v>
      </c>
      <c r="B104" s="12" t="s">
        <v>549</v>
      </c>
      <c r="C104" s="8" t="s">
        <v>588</v>
      </c>
      <c r="D104" s="28">
        <v>18668.956799999996</v>
      </c>
      <c r="E104" s="29">
        <f t="shared" si="2"/>
        <v>3733.7913599999993</v>
      </c>
      <c r="F104" s="30">
        <f t="shared" si="3"/>
        <v>22402.748159999996</v>
      </c>
      <c r="I104"/>
      <c r="J104"/>
      <c r="K104"/>
      <c r="L104"/>
      <c r="M104"/>
      <c r="N104"/>
      <c r="O104"/>
    </row>
    <row r="105" spans="1:15" ht="38.25" x14ac:dyDescent="0.2">
      <c r="A105" s="7">
        <v>100</v>
      </c>
      <c r="B105" s="12" t="s">
        <v>550</v>
      </c>
      <c r="C105" s="13" t="s">
        <v>589</v>
      </c>
      <c r="D105" s="28">
        <v>1310.9248</v>
      </c>
      <c r="E105" s="29">
        <f t="shared" si="2"/>
        <v>262.18495999999999</v>
      </c>
      <c r="F105" s="30">
        <f t="shared" si="3"/>
        <v>1573.1097600000001</v>
      </c>
      <c r="I105"/>
      <c r="J105"/>
      <c r="K105"/>
      <c r="L105"/>
      <c r="M105"/>
      <c r="N105"/>
      <c r="O105"/>
    </row>
    <row r="106" spans="1:15" ht="38.25" x14ac:dyDescent="0.2">
      <c r="A106" s="7">
        <v>101</v>
      </c>
      <c r="B106" s="12" t="s">
        <v>551</v>
      </c>
      <c r="C106" s="13" t="s">
        <v>589</v>
      </c>
      <c r="D106" s="28">
        <v>1393.2424000000001</v>
      </c>
      <c r="E106" s="29">
        <f t="shared" si="2"/>
        <v>278.64848000000001</v>
      </c>
      <c r="F106" s="30">
        <f t="shared" si="3"/>
        <v>1671.8908800000002</v>
      </c>
      <c r="I106"/>
      <c r="J106"/>
      <c r="K106"/>
      <c r="L106"/>
      <c r="M106"/>
      <c r="N106"/>
      <c r="O106"/>
    </row>
    <row r="107" spans="1:15" ht="38.25" x14ac:dyDescent="0.2">
      <c r="A107" s="7">
        <v>102</v>
      </c>
      <c r="B107" s="12" t="s">
        <v>552</v>
      </c>
      <c r="C107" s="13" t="s">
        <v>589</v>
      </c>
      <c r="D107" s="28">
        <v>1395.2552000000001</v>
      </c>
      <c r="E107" s="29">
        <f t="shared" si="2"/>
        <v>279.05104</v>
      </c>
      <c r="F107" s="30">
        <f t="shared" si="3"/>
        <v>1674.3062400000001</v>
      </c>
      <c r="I107"/>
      <c r="J107"/>
      <c r="K107"/>
      <c r="L107"/>
      <c r="M107"/>
      <c r="N107"/>
      <c r="O107"/>
    </row>
    <row r="108" spans="1:15" ht="38.25" x14ac:dyDescent="0.2">
      <c r="A108" s="7">
        <v>103</v>
      </c>
      <c r="B108" s="12" t="s">
        <v>553</v>
      </c>
      <c r="C108" s="13" t="s">
        <v>589</v>
      </c>
      <c r="D108" s="28">
        <v>1411.3427999999999</v>
      </c>
      <c r="E108" s="29">
        <f t="shared" si="2"/>
        <v>282.26855999999998</v>
      </c>
      <c r="F108" s="30">
        <f t="shared" si="3"/>
        <v>1693.6113599999999</v>
      </c>
      <c r="I108"/>
      <c r="J108"/>
      <c r="K108"/>
      <c r="L108"/>
      <c r="M108"/>
      <c r="N108"/>
      <c r="O108"/>
    </row>
    <row r="109" spans="1:15" ht="38.25" x14ac:dyDescent="0.2">
      <c r="A109" s="7">
        <v>104</v>
      </c>
      <c r="B109" s="12" t="s">
        <v>554</v>
      </c>
      <c r="C109" s="13" t="s">
        <v>589</v>
      </c>
      <c r="D109" s="28">
        <v>1412.0384000000001</v>
      </c>
      <c r="E109" s="29">
        <f t="shared" si="2"/>
        <v>282.40768000000003</v>
      </c>
      <c r="F109" s="30">
        <f t="shared" si="3"/>
        <v>1694.4460800000002</v>
      </c>
      <c r="I109"/>
      <c r="J109"/>
      <c r="K109"/>
      <c r="L109"/>
      <c r="M109"/>
      <c r="N109"/>
      <c r="O109"/>
    </row>
    <row r="110" spans="1:15" ht="38.25" x14ac:dyDescent="0.2">
      <c r="A110" s="7">
        <v>105</v>
      </c>
      <c r="B110" s="12" t="s">
        <v>555</v>
      </c>
      <c r="C110" s="13" t="s">
        <v>589</v>
      </c>
      <c r="D110" s="28">
        <v>1555.6427999999999</v>
      </c>
      <c r="E110" s="29">
        <f t="shared" si="2"/>
        <v>311.12855999999999</v>
      </c>
      <c r="F110" s="30">
        <f t="shared" si="3"/>
        <v>1866.7713599999997</v>
      </c>
      <c r="I110"/>
      <c r="J110"/>
      <c r="K110"/>
      <c r="L110"/>
      <c r="M110"/>
      <c r="N110"/>
      <c r="O110"/>
    </row>
    <row r="111" spans="1:15" ht="38.25" x14ac:dyDescent="0.2">
      <c r="A111" s="7">
        <v>106</v>
      </c>
      <c r="B111" s="12" t="s">
        <v>556</v>
      </c>
      <c r="C111" s="13" t="s">
        <v>589</v>
      </c>
      <c r="D111" s="28">
        <v>1557.4335999999998</v>
      </c>
      <c r="E111" s="29">
        <f t="shared" si="2"/>
        <v>311.48671999999999</v>
      </c>
      <c r="F111" s="30">
        <f t="shared" si="3"/>
        <v>1868.9203199999997</v>
      </c>
      <c r="I111"/>
      <c r="J111"/>
      <c r="K111"/>
      <c r="L111"/>
      <c r="M111"/>
      <c r="N111"/>
      <c r="O111"/>
    </row>
    <row r="112" spans="1:15" ht="38.25" x14ac:dyDescent="0.2">
      <c r="A112" s="7">
        <v>107</v>
      </c>
      <c r="B112" s="12" t="s">
        <v>557</v>
      </c>
      <c r="C112" s="13" t="s">
        <v>589</v>
      </c>
      <c r="D112" s="28">
        <v>1743.9283999999998</v>
      </c>
      <c r="E112" s="29">
        <f t="shared" si="2"/>
        <v>348.78567999999996</v>
      </c>
      <c r="F112" s="30">
        <f t="shared" si="3"/>
        <v>2092.7140799999997</v>
      </c>
      <c r="I112"/>
      <c r="J112"/>
      <c r="K112"/>
      <c r="L112"/>
      <c r="M112"/>
      <c r="N112"/>
      <c r="O112"/>
    </row>
    <row r="113" spans="1:15" ht="38.25" x14ac:dyDescent="0.2">
      <c r="A113" s="7">
        <v>108</v>
      </c>
      <c r="B113" s="12" t="s">
        <v>558</v>
      </c>
      <c r="C113" s="13" t="s">
        <v>589</v>
      </c>
      <c r="D113" s="28">
        <v>1746.9179999999999</v>
      </c>
      <c r="E113" s="29">
        <f t="shared" si="2"/>
        <v>349.3836</v>
      </c>
      <c r="F113" s="30">
        <f t="shared" si="3"/>
        <v>2096.3015999999998</v>
      </c>
      <c r="I113"/>
      <c r="J113"/>
      <c r="K113"/>
      <c r="L113"/>
      <c r="M113"/>
      <c r="N113"/>
      <c r="O113"/>
    </row>
    <row r="114" spans="1:15" ht="38.25" x14ac:dyDescent="0.2">
      <c r="A114" s="7">
        <v>109</v>
      </c>
      <c r="B114" s="12" t="s">
        <v>559</v>
      </c>
      <c r="C114" s="13" t="s">
        <v>589</v>
      </c>
      <c r="D114" s="28">
        <v>1748.0724000000002</v>
      </c>
      <c r="E114" s="29">
        <f t="shared" si="2"/>
        <v>349.61448000000007</v>
      </c>
      <c r="F114" s="30">
        <f t="shared" si="3"/>
        <v>2097.6868800000002</v>
      </c>
      <c r="I114"/>
      <c r="J114"/>
      <c r="K114"/>
      <c r="L114"/>
      <c r="M114"/>
      <c r="N114"/>
      <c r="O114"/>
    </row>
    <row r="115" spans="1:15" ht="38.25" x14ac:dyDescent="0.2">
      <c r="A115" s="7">
        <v>110</v>
      </c>
      <c r="B115" s="12" t="s">
        <v>560</v>
      </c>
      <c r="C115" s="13" t="s">
        <v>589</v>
      </c>
      <c r="D115" s="28">
        <v>1934.5524</v>
      </c>
      <c r="E115" s="29">
        <f t="shared" si="2"/>
        <v>386.91048000000001</v>
      </c>
      <c r="F115" s="30">
        <f t="shared" si="3"/>
        <v>2321.46288</v>
      </c>
      <c r="I115"/>
      <c r="J115"/>
      <c r="K115"/>
      <c r="L115"/>
      <c r="M115"/>
      <c r="N115"/>
      <c r="O115"/>
    </row>
    <row r="116" spans="1:15" ht="38.25" x14ac:dyDescent="0.2">
      <c r="A116" s="7">
        <v>111</v>
      </c>
      <c r="B116" s="12" t="s">
        <v>561</v>
      </c>
      <c r="C116" s="13" t="s">
        <v>589</v>
      </c>
      <c r="D116" s="28">
        <v>1935.7068000000002</v>
      </c>
      <c r="E116" s="29">
        <f t="shared" si="2"/>
        <v>387.14136000000008</v>
      </c>
      <c r="F116" s="30">
        <f t="shared" si="3"/>
        <v>2322.84816</v>
      </c>
      <c r="I116"/>
      <c r="J116"/>
      <c r="K116"/>
      <c r="L116"/>
      <c r="M116"/>
      <c r="N116"/>
      <c r="O116"/>
    </row>
    <row r="117" spans="1:15" ht="38.25" x14ac:dyDescent="0.2">
      <c r="A117" s="7">
        <v>112</v>
      </c>
      <c r="B117" s="12" t="s">
        <v>562</v>
      </c>
      <c r="C117" s="13" t="s">
        <v>589</v>
      </c>
      <c r="D117" s="28">
        <v>2154.3915999999999</v>
      </c>
      <c r="E117" s="29">
        <f t="shared" si="2"/>
        <v>430.87832000000003</v>
      </c>
      <c r="F117" s="30">
        <f t="shared" si="3"/>
        <v>2585.2699199999997</v>
      </c>
      <c r="I117"/>
      <c r="J117"/>
      <c r="K117"/>
      <c r="L117"/>
      <c r="M117"/>
      <c r="N117"/>
      <c r="O117"/>
    </row>
    <row r="118" spans="1:15" ht="38.25" x14ac:dyDescent="0.2">
      <c r="A118" s="7">
        <v>113</v>
      </c>
      <c r="B118" s="12" t="s">
        <v>563</v>
      </c>
      <c r="C118" s="13" t="s">
        <v>589</v>
      </c>
      <c r="D118" s="28">
        <v>2156.9076</v>
      </c>
      <c r="E118" s="29">
        <f t="shared" si="2"/>
        <v>431.38152000000002</v>
      </c>
      <c r="F118" s="30">
        <f t="shared" si="3"/>
        <v>2588.2891199999999</v>
      </c>
      <c r="I118"/>
      <c r="J118"/>
      <c r="K118"/>
      <c r="L118"/>
      <c r="M118"/>
      <c r="N118"/>
      <c r="O118"/>
    </row>
    <row r="119" spans="1:15" ht="38.25" x14ac:dyDescent="0.2">
      <c r="A119" s="7">
        <v>114</v>
      </c>
      <c r="B119" s="12" t="s">
        <v>564</v>
      </c>
      <c r="C119" s="13" t="s">
        <v>589</v>
      </c>
      <c r="D119" s="28">
        <v>2327.67</v>
      </c>
      <c r="E119" s="29">
        <f t="shared" si="2"/>
        <v>465.53400000000005</v>
      </c>
      <c r="F119" s="30">
        <f t="shared" si="3"/>
        <v>2793.2040000000002</v>
      </c>
      <c r="I119"/>
      <c r="J119"/>
      <c r="K119"/>
      <c r="L119"/>
      <c r="M119"/>
      <c r="N119"/>
      <c r="O119"/>
    </row>
    <row r="120" spans="1:15" ht="38.25" x14ac:dyDescent="0.2">
      <c r="A120" s="7">
        <v>115</v>
      </c>
      <c r="B120" s="12" t="s">
        <v>565</v>
      </c>
      <c r="C120" s="13" t="s">
        <v>589</v>
      </c>
      <c r="D120" s="28">
        <v>2328.7948000000001</v>
      </c>
      <c r="E120" s="29">
        <f t="shared" si="2"/>
        <v>465.75896000000006</v>
      </c>
      <c r="F120" s="30">
        <f t="shared" si="3"/>
        <v>2794.5537600000002</v>
      </c>
      <c r="I120"/>
      <c r="J120"/>
      <c r="K120"/>
      <c r="L120"/>
      <c r="M120"/>
      <c r="N120"/>
      <c r="O120"/>
    </row>
    <row r="121" spans="1:15" ht="38.25" x14ac:dyDescent="0.2">
      <c r="A121" s="7">
        <v>116</v>
      </c>
      <c r="B121" s="12" t="s">
        <v>566</v>
      </c>
      <c r="C121" s="13" t="s">
        <v>589</v>
      </c>
      <c r="D121" s="28">
        <v>2655.6379999999999</v>
      </c>
      <c r="E121" s="29">
        <f t="shared" si="2"/>
        <v>531.12760000000003</v>
      </c>
      <c r="F121" s="30">
        <f t="shared" si="3"/>
        <v>3186.7655999999997</v>
      </c>
      <c r="I121"/>
      <c r="J121"/>
      <c r="K121"/>
      <c r="L121"/>
      <c r="M121"/>
      <c r="N121"/>
      <c r="O121"/>
    </row>
    <row r="122" spans="1:15" x14ac:dyDescent="0.2">
      <c r="A122" s="7">
        <v>117</v>
      </c>
      <c r="B122" s="12" t="s">
        <v>567</v>
      </c>
      <c r="C122" s="13" t="s">
        <v>568</v>
      </c>
      <c r="D122" s="28">
        <v>4552.3320000000003</v>
      </c>
      <c r="E122" s="29">
        <f t="shared" si="2"/>
        <v>910.46640000000014</v>
      </c>
      <c r="F122" s="30">
        <f t="shared" si="3"/>
        <v>5462.7984000000006</v>
      </c>
      <c r="I122"/>
      <c r="J122"/>
      <c r="K122"/>
      <c r="L122"/>
      <c r="M122"/>
      <c r="N122"/>
      <c r="O122"/>
    </row>
    <row r="123" spans="1:15" x14ac:dyDescent="0.2">
      <c r="A123" s="7">
        <v>118</v>
      </c>
      <c r="B123" s="12" t="s">
        <v>569</v>
      </c>
      <c r="C123" s="13" t="s">
        <v>568</v>
      </c>
      <c r="D123" s="28">
        <v>6786.5103999999992</v>
      </c>
      <c r="E123" s="29">
        <f t="shared" si="2"/>
        <v>1357.3020799999999</v>
      </c>
      <c r="F123" s="30">
        <f t="shared" si="3"/>
        <v>8143.8124799999987</v>
      </c>
      <c r="I123"/>
      <c r="J123"/>
      <c r="K123"/>
      <c r="L123"/>
      <c r="M123"/>
      <c r="N123"/>
      <c r="O123"/>
    </row>
    <row r="124" spans="1:15" x14ac:dyDescent="0.2">
      <c r="A124" s="7">
        <v>119</v>
      </c>
      <c r="B124" s="12" t="s">
        <v>570</v>
      </c>
      <c r="C124" s="13" t="s">
        <v>568</v>
      </c>
      <c r="D124" s="28">
        <v>9021.4140000000007</v>
      </c>
      <c r="E124" s="29">
        <f t="shared" si="2"/>
        <v>1804.2828000000002</v>
      </c>
      <c r="F124" s="30">
        <f t="shared" si="3"/>
        <v>10825.6968</v>
      </c>
      <c r="I124"/>
      <c r="J124"/>
      <c r="K124"/>
      <c r="L124"/>
      <c r="M124"/>
      <c r="N124"/>
      <c r="O124"/>
    </row>
    <row r="125" spans="1:15" x14ac:dyDescent="0.2">
      <c r="A125" s="7">
        <v>120</v>
      </c>
      <c r="B125" s="12" t="s">
        <v>571</v>
      </c>
      <c r="C125" s="13" t="s">
        <v>568</v>
      </c>
      <c r="D125" s="28">
        <v>11279.879199999999</v>
      </c>
      <c r="E125" s="29">
        <f t="shared" si="2"/>
        <v>2255.9758400000001</v>
      </c>
      <c r="F125" s="30">
        <f t="shared" si="3"/>
        <v>13535.855039999999</v>
      </c>
      <c r="I125"/>
      <c r="J125"/>
      <c r="K125"/>
      <c r="L125"/>
      <c r="M125"/>
      <c r="N125"/>
      <c r="O125"/>
    </row>
    <row r="126" spans="1:15" x14ac:dyDescent="0.2">
      <c r="A126" s="7">
        <v>121</v>
      </c>
      <c r="B126" s="12" t="s">
        <v>572</v>
      </c>
      <c r="C126" s="13" t="s">
        <v>568</v>
      </c>
      <c r="D126" s="28">
        <v>12720.659200000002</v>
      </c>
      <c r="E126" s="29">
        <f t="shared" si="2"/>
        <v>2544.1318400000005</v>
      </c>
      <c r="F126" s="30">
        <f t="shared" si="3"/>
        <v>15264.791040000002</v>
      </c>
      <c r="I126"/>
      <c r="J126"/>
      <c r="K126"/>
      <c r="L126"/>
      <c r="M126"/>
      <c r="N126"/>
      <c r="O126"/>
    </row>
    <row r="127" spans="1:15" x14ac:dyDescent="0.2">
      <c r="A127" s="7">
        <v>122</v>
      </c>
      <c r="B127" s="12" t="s">
        <v>573</v>
      </c>
      <c r="C127" s="13" t="s">
        <v>568</v>
      </c>
      <c r="D127" s="28">
        <v>14626.943599999999</v>
      </c>
      <c r="E127" s="29">
        <f t="shared" si="2"/>
        <v>2925.3887199999999</v>
      </c>
      <c r="F127" s="30">
        <f t="shared" si="3"/>
        <v>17552.332319999998</v>
      </c>
      <c r="I127"/>
      <c r="J127"/>
      <c r="K127"/>
      <c r="L127"/>
      <c r="M127"/>
      <c r="N127"/>
      <c r="O127"/>
    </row>
    <row r="128" spans="1:15" x14ac:dyDescent="0.2">
      <c r="A128" s="7">
        <v>123</v>
      </c>
      <c r="B128" s="12" t="s">
        <v>574</v>
      </c>
      <c r="C128" s="13" t="s">
        <v>568</v>
      </c>
      <c r="D128" s="28">
        <v>14876.782399999998</v>
      </c>
      <c r="E128" s="29">
        <f t="shared" si="2"/>
        <v>2975.3564799999999</v>
      </c>
      <c r="F128" s="30">
        <f t="shared" si="3"/>
        <v>17852.138879999999</v>
      </c>
      <c r="I128"/>
      <c r="J128"/>
      <c r="K128"/>
      <c r="L128"/>
      <c r="M128"/>
      <c r="N128"/>
      <c r="O128"/>
    </row>
    <row r="129" spans="1:15" x14ac:dyDescent="0.2">
      <c r="A129" s="7">
        <v>124</v>
      </c>
      <c r="B129" s="12" t="s">
        <v>575</v>
      </c>
      <c r="C129" s="13" t="s">
        <v>568</v>
      </c>
      <c r="D129" s="28">
        <v>17311.915199999999</v>
      </c>
      <c r="E129" s="29">
        <f t="shared" si="2"/>
        <v>3462.3830400000002</v>
      </c>
      <c r="F129" s="30">
        <f t="shared" si="3"/>
        <v>20774.29824</v>
      </c>
      <c r="I129"/>
      <c r="J129"/>
      <c r="K129"/>
      <c r="L129"/>
      <c r="M129"/>
      <c r="N129"/>
      <c r="O129"/>
    </row>
    <row r="130" spans="1:15" x14ac:dyDescent="0.2">
      <c r="A130" s="7">
        <v>125</v>
      </c>
      <c r="B130" s="12" t="s">
        <v>576</v>
      </c>
      <c r="C130" s="13" t="s">
        <v>568</v>
      </c>
      <c r="D130" s="28">
        <v>19426.1692</v>
      </c>
      <c r="E130" s="29">
        <f t="shared" si="2"/>
        <v>3885.2338400000003</v>
      </c>
      <c r="F130" s="30">
        <f t="shared" si="3"/>
        <v>23311.403040000001</v>
      </c>
      <c r="I130"/>
      <c r="J130"/>
      <c r="K130"/>
      <c r="L130"/>
      <c r="M130"/>
      <c r="N130"/>
      <c r="O130"/>
    </row>
    <row r="131" spans="1:15" x14ac:dyDescent="0.2">
      <c r="A131" s="7">
        <v>126</v>
      </c>
      <c r="B131" s="12" t="s">
        <v>577</v>
      </c>
      <c r="C131" s="13" t="s">
        <v>568</v>
      </c>
      <c r="D131" s="28">
        <v>21639.938399999999</v>
      </c>
      <c r="E131" s="29">
        <f t="shared" si="2"/>
        <v>4327.9876800000002</v>
      </c>
      <c r="F131" s="30">
        <f t="shared" si="3"/>
        <v>25967.926079999997</v>
      </c>
      <c r="I131"/>
      <c r="J131"/>
      <c r="K131"/>
      <c r="L131"/>
      <c r="M131"/>
      <c r="N131"/>
      <c r="O131"/>
    </row>
    <row r="132" spans="1:15" ht="38.25" x14ac:dyDescent="0.2">
      <c r="A132" s="7">
        <v>127</v>
      </c>
      <c r="B132" s="11" t="s">
        <v>578</v>
      </c>
      <c r="C132" s="8" t="s">
        <v>590</v>
      </c>
      <c r="D132" s="28">
        <v>1118.6875999999997</v>
      </c>
      <c r="E132" s="29">
        <f t="shared" si="2"/>
        <v>223.73751999999996</v>
      </c>
      <c r="F132" s="30">
        <f t="shared" si="3"/>
        <v>1342.4251199999997</v>
      </c>
      <c r="I132"/>
      <c r="J132"/>
      <c r="K132"/>
      <c r="L132"/>
      <c r="M132"/>
      <c r="N132"/>
      <c r="O132"/>
    </row>
    <row r="133" spans="1:15" ht="38.25" x14ac:dyDescent="0.2">
      <c r="A133" s="7">
        <v>128</v>
      </c>
      <c r="B133" s="11" t="s">
        <v>579</v>
      </c>
      <c r="C133" s="8" t="s">
        <v>589</v>
      </c>
      <c r="D133" s="28">
        <v>1186.8711999999998</v>
      </c>
      <c r="E133" s="29">
        <f t="shared" si="2"/>
        <v>237.37423999999999</v>
      </c>
      <c r="F133" s="30">
        <f t="shared" si="3"/>
        <v>1424.2454399999997</v>
      </c>
      <c r="I133"/>
      <c r="J133"/>
      <c r="K133"/>
      <c r="L133"/>
      <c r="M133"/>
      <c r="N133"/>
      <c r="O133"/>
    </row>
    <row r="134" spans="1:15" ht="38.25" x14ac:dyDescent="0.2">
      <c r="A134" s="7">
        <v>129</v>
      </c>
      <c r="B134" s="12" t="s">
        <v>580</v>
      </c>
      <c r="C134" s="13" t="s">
        <v>590</v>
      </c>
      <c r="D134" s="28">
        <v>1242.2823999999998</v>
      </c>
      <c r="E134" s="29">
        <f t="shared" si="2"/>
        <v>248.45647999999997</v>
      </c>
      <c r="F134" s="30">
        <f t="shared" si="3"/>
        <v>1490.7388799999997</v>
      </c>
      <c r="I134"/>
      <c r="J134"/>
      <c r="K134"/>
      <c r="L134"/>
      <c r="M134"/>
      <c r="N134"/>
      <c r="O134"/>
    </row>
    <row r="135" spans="1:15" ht="38.25" x14ac:dyDescent="0.2">
      <c r="A135" s="7">
        <v>130</v>
      </c>
      <c r="B135" s="12" t="s">
        <v>581</v>
      </c>
      <c r="C135" s="13" t="s">
        <v>590</v>
      </c>
      <c r="D135" s="28">
        <v>1305.4191999999998</v>
      </c>
      <c r="E135" s="29">
        <f t="shared" ref="E135:E198" si="4">D135*0.2</f>
        <v>261.08383999999995</v>
      </c>
      <c r="F135" s="30">
        <f t="shared" ref="F135:F140" si="5">D135*1.2</f>
        <v>1566.5030399999998</v>
      </c>
      <c r="I135"/>
      <c r="J135"/>
      <c r="K135"/>
      <c r="L135"/>
      <c r="M135"/>
      <c r="N135"/>
      <c r="O135"/>
    </row>
    <row r="136" spans="1:15" ht="38.25" x14ac:dyDescent="0.2">
      <c r="A136" s="7">
        <v>131</v>
      </c>
      <c r="B136" s="12" t="s">
        <v>582</v>
      </c>
      <c r="C136" s="13" t="s">
        <v>590</v>
      </c>
      <c r="D136" s="28">
        <v>1388.3436000000002</v>
      </c>
      <c r="E136" s="29">
        <f t="shared" si="4"/>
        <v>277.66872000000006</v>
      </c>
      <c r="F136" s="30">
        <f t="shared" si="5"/>
        <v>1666.01232</v>
      </c>
      <c r="I136"/>
      <c r="J136"/>
      <c r="K136"/>
      <c r="L136"/>
      <c r="M136"/>
      <c r="N136"/>
      <c r="O136"/>
    </row>
    <row r="137" spans="1:15" ht="25.5" x14ac:dyDescent="0.2">
      <c r="A137" s="7">
        <v>132</v>
      </c>
      <c r="B137" s="11" t="s">
        <v>583</v>
      </c>
      <c r="C137" s="8" t="s">
        <v>584</v>
      </c>
      <c r="D137" s="28">
        <v>42226.871599999999</v>
      </c>
      <c r="E137" s="29">
        <f t="shared" si="4"/>
        <v>8445.3743200000008</v>
      </c>
      <c r="F137" s="30">
        <f t="shared" si="5"/>
        <v>50672.245919999994</v>
      </c>
      <c r="I137"/>
      <c r="J137"/>
      <c r="K137"/>
      <c r="L137"/>
      <c r="M137"/>
      <c r="N137"/>
      <c r="O137"/>
    </row>
    <row r="138" spans="1:15" ht="25.5" x14ac:dyDescent="0.2">
      <c r="A138" s="7">
        <v>133</v>
      </c>
      <c r="B138" s="12" t="s">
        <v>585</v>
      </c>
      <c r="C138" s="13" t="s">
        <v>584</v>
      </c>
      <c r="D138" s="28">
        <v>16084.950799999999</v>
      </c>
      <c r="E138" s="29">
        <f t="shared" si="4"/>
        <v>3216.9901599999998</v>
      </c>
      <c r="F138" s="30">
        <f t="shared" si="5"/>
        <v>19301.940959999996</v>
      </c>
      <c r="I138"/>
      <c r="J138"/>
      <c r="K138"/>
      <c r="L138"/>
      <c r="M138"/>
      <c r="N138"/>
      <c r="O138"/>
    </row>
    <row r="139" spans="1:15" ht="25.5" x14ac:dyDescent="0.2">
      <c r="A139" s="7">
        <v>134</v>
      </c>
      <c r="B139" s="12" t="s">
        <v>586</v>
      </c>
      <c r="C139" s="13" t="s">
        <v>584</v>
      </c>
      <c r="D139" s="28">
        <v>35629.801199999994</v>
      </c>
      <c r="E139" s="29">
        <f t="shared" si="4"/>
        <v>7125.9602399999994</v>
      </c>
      <c r="F139" s="30">
        <f t="shared" si="5"/>
        <v>42755.761439999995</v>
      </c>
      <c r="I139"/>
      <c r="J139"/>
      <c r="K139"/>
      <c r="L139"/>
      <c r="M139"/>
      <c r="N139"/>
      <c r="O139"/>
    </row>
    <row r="140" spans="1:15" ht="25.5" x14ac:dyDescent="0.2">
      <c r="A140" s="14">
        <v>135</v>
      </c>
      <c r="B140" s="15" t="s">
        <v>587</v>
      </c>
      <c r="C140" s="16" t="s">
        <v>584</v>
      </c>
      <c r="D140" s="28">
        <v>14501.1584</v>
      </c>
      <c r="E140" s="29">
        <f t="shared" si="4"/>
        <v>2900.2316800000003</v>
      </c>
      <c r="F140" s="30">
        <f t="shared" si="5"/>
        <v>17401.390080000001</v>
      </c>
      <c r="I140"/>
      <c r="J140"/>
      <c r="K140"/>
      <c r="L140"/>
      <c r="M140"/>
      <c r="N140"/>
      <c r="O140"/>
    </row>
    <row r="141" spans="1:15" ht="13.5" customHeight="1" x14ac:dyDescent="0.2">
      <c r="A141" s="46" t="s">
        <v>597</v>
      </c>
      <c r="B141" s="46"/>
      <c r="C141" s="46"/>
      <c r="D141" s="46"/>
      <c r="E141" s="46"/>
      <c r="F141" s="46"/>
      <c r="I141"/>
      <c r="J141"/>
      <c r="K141"/>
      <c r="L141"/>
      <c r="M141"/>
      <c r="N141"/>
      <c r="O141"/>
    </row>
    <row r="142" spans="1:15" x14ac:dyDescent="0.2">
      <c r="A142" s="17">
        <v>1</v>
      </c>
      <c r="B142" s="18" t="s">
        <v>94</v>
      </c>
      <c r="C142" s="19" t="s">
        <v>95</v>
      </c>
      <c r="D142" s="26">
        <v>3.74</v>
      </c>
      <c r="E142" s="27">
        <f t="shared" si="4"/>
        <v>0.74800000000000011</v>
      </c>
      <c r="F142" s="20">
        <f t="shared" ref="F142:F205" si="6">D142*1.2</f>
        <v>4.4880000000000004</v>
      </c>
      <c r="I142"/>
      <c r="J142"/>
      <c r="K142"/>
      <c r="L142"/>
      <c r="M142"/>
      <c r="N142"/>
      <c r="O142"/>
    </row>
    <row r="143" spans="1:15" ht="25.5" x14ac:dyDescent="0.2">
      <c r="A143" s="7">
        <v>2</v>
      </c>
      <c r="B143" s="4" t="s">
        <v>96</v>
      </c>
      <c r="C143" s="8" t="s">
        <v>97</v>
      </c>
      <c r="D143" s="28">
        <v>1555688.8904999997</v>
      </c>
      <c r="E143" s="25">
        <f t="shared" si="4"/>
        <v>311137.77809999994</v>
      </c>
      <c r="F143" s="3">
        <f t="shared" si="6"/>
        <v>1866826.6685999997</v>
      </c>
      <c r="I143"/>
      <c r="J143"/>
      <c r="K143"/>
      <c r="L143"/>
      <c r="M143"/>
      <c r="N143"/>
      <c r="O143"/>
    </row>
    <row r="144" spans="1:15" ht="25.5" x14ac:dyDescent="0.2">
      <c r="A144" s="7">
        <v>3</v>
      </c>
      <c r="B144" s="4" t="s">
        <v>98</v>
      </c>
      <c r="C144" s="8" t="s">
        <v>97</v>
      </c>
      <c r="D144" s="28">
        <v>3157620.5285</v>
      </c>
      <c r="E144" s="25">
        <f t="shared" si="4"/>
        <v>631524.10570000007</v>
      </c>
      <c r="F144" s="3">
        <f t="shared" si="6"/>
        <v>3789144.6341999997</v>
      </c>
      <c r="I144"/>
      <c r="J144"/>
      <c r="K144"/>
      <c r="L144"/>
      <c r="M144"/>
      <c r="N144"/>
      <c r="O144"/>
    </row>
    <row r="145" spans="1:15" ht="38.25" x14ac:dyDescent="0.2">
      <c r="A145" s="7">
        <v>4</v>
      </c>
      <c r="B145" s="4" t="s">
        <v>99</v>
      </c>
      <c r="C145" s="8" t="s">
        <v>97</v>
      </c>
      <c r="D145" s="28">
        <v>1763873.6555000001</v>
      </c>
      <c r="E145" s="25">
        <f t="shared" si="4"/>
        <v>352774.73110000003</v>
      </c>
      <c r="F145" s="3">
        <f t="shared" si="6"/>
        <v>2116648.3865999999</v>
      </c>
      <c r="I145"/>
      <c r="J145"/>
      <c r="K145"/>
      <c r="L145"/>
      <c r="M145"/>
      <c r="N145"/>
      <c r="O145"/>
    </row>
    <row r="146" spans="1:15" ht="38.25" x14ac:dyDescent="0.2">
      <c r="A146" s="7">
        <v>5</v>
      </c>
      <c r="B146" s="4" t="s">
        <v>100</v>
      </c>
      <c r="C146" s="8" t="s">
        <v>97</v>
      </c>
      <c r="D146" s="28">
        <v>3376985.7504999996</v>
      </c>
      <c r="E146" s="25">
        <f t="shared" si="4"/>
        <v>675397.15009999997</v>
      </c>
      <c r="F146" s="3">
        <f t="shared" si="6"/>
        <v>4052382.9005999994</v>
      </c>
      <c r="I146"/>
      <c r="J146"/>
      <c r="K146"/>
      <c r="L146"/>
      <c r="M146"/>
      <c r="N146"/>
      <c r="O146"/>
    </row>
    <row r="147" spans="1:15" ht="38.25" x14ac:dyDescent="0.2">
      <c r="A147" s="7">
        <v>6</v>
      </c>
      <c r="B147" s="4" t="s">
        <v>101</v>
      </c>
      <c r="C147" s="8" t="s">
        <v>97</v>
      </c>
      <c r="D147" s="28">
        <v>2972505.7854999998</v>
      </c>
      <c r="E147" s="25">
        <f t="shared" si="4"/>
        <v>594501.15709999995</v>
      </c>
      <c r="F147" s="3">
        <f t="shared" si="6"/>
        <v>3567006.9425999997</v>
      </c>
      <c r="I147"/>
      <c r="J147"/>
      <c r="K147"/>
      <c r="L147"/>
      <c r="M147"/>
      <c r="N147"/>
      <c r="O147"/>
    </row>
    <row r="148" spans="1:15" ht="38.25" x14ac:dyDescent="0.2">
      <c r="A148" s="7">
        <v>7</v>
      </c>
      <c r="B148" s="4" t="s">
        <v>102</v>
      </c>
      <c r="C148" s="8" t="s">
        <v>97</v>
      </c>
      <c r="D148" s="28">
        <v>3283251.5009999997</v>
      </c>
      <c r="E148" s="25">
        <f t="shared" si="4"/>
        <v>656650.30019999994</v>
      </c>
      <c r="F148" s="3">
        <f t="shared" si="6"/>
        <v>3939901.8011999996</v>
      </c>
      <c r="I148"/>
      <c r="J148"/>
      <c r="K148"/>
      <c r="L148"/>
      <c r="M148"/>
      <c r="N148"/>
      <c r="O148"/>
    </row>
    <row r="149" spans="1:15" ht="51" x14ac:dyDescent="0.2">
      <c r="A149" s="7">
        <v>8</v>
      </c>
      <c r="B149" s="4" t="s">
        <v>103</v>
      </c>
      <c r="C149" s="8" t="s">
        <v>97</v>
      </c>
      <c r="D149" s="28">
        <v>3810874.949</v>
      </c>
      <c r="E149" s="25">
        <f t="shared" si="4"/>
        <v>762174.9898000001</v>
      </c>
      <c r="F149" s="3">
        <f t="shared" si="6"/>
        <v>4573049.9387999997</v>
      </c>
      <c r="I149"/>
      <c r="J149"/>
      <c r="K149"/>
      <c r="L149"/>
      <c r="M149"/>
      <c r="N149"/>
      <c r="O149"/>
    </row>
    <row r="150" spans="1:15" ht="38.25" x14ac:dyDescent="0.2">
      <c r="A150" s="7">
        <v>9</v>
      </c>
      <c r="B150" s="4" t="s">
        <v>104</v>
      </c>
      <c r="C150" s="8" t="s">
        <v>97</v>
      </c>
      <c r="D150" s="28">
        <v>4818920.4589999998</v>
      </c>
      <c r="E150" s="25">
        <f t="shared" si="4"/>
        <v>963784.09180000005</v>
      </c>
      <c r="F150" s="3">
        <f t="shared" si="6"/>
        <v>5782704.5507999994</v>
      </c>
      <c r="I150"/>
      <c r="J150"/>
      <c r="K150"/>
      <c r="L150"/>
      <c r="M150"/>
      <c r="N150"/>
      <c r="O150"/>
    </row>
    <row r="151" spans="1:15" ht="38.25" x14ac:dyDescent="0.2">
      <c r="A151" s="7">
        <v>10</v>
      </c>
      <c r="B151" s="4" t="s">
        <v>105</v>
      </c>
      <c r="C151" s="8" t="s">
        <v>97</v>
      </c>
      <c r="D151" s="28">
        <v>5056773.3695</v>
      </c>
      <c r="E151" s="25">
        <f t="shared" si="4"/>
        <v>1011354.6739000001</v>
      </c>
      <c r="F151" s="3">
        <f t="shared" si="6"/>
        <v>6068128.0433999998</v>
      </c>
      <c r="I151"/>
      <c r="J151"/>
      <c r="K151"/>
      <c r="L151"/>
      <c r="M151"/>
      <c r="N151"/>
      <c r="O151"/>
    </row>
    <row r="152" spans="1:15" x14ac:dyDescent="0.2">
      <c r="A152" s="7">
        <v>11</v>
      </c>
      <c r="B152" s="4" t="s">
        <v>106</v>
      </c>
      <c r="C152" s="8" t="s">
        <v>65</v>
      </c>
      <c r="D152" s="28">
        <v>43273.741999999998</v>
      </c>
      <c r="E152" s="25">
        <f t="shared" si="4"/>
        <v>8654.7484000000004</v>
      </c>
      <c r="F152" s="3">
        <f t="shared" si="6"/>
        <v>51928.490399999995</v>
      </c>
      <c r="I152"/>
      <c r="J152"/>
      <c r="K152"/>
      <c r="L152"/>
      <c r="M152"/>
      <c r="N152"/>
      <c r="O152"/>
    </row>
    <row r="153" spans="1:15" x14ac:dyDescent="0.2">
      <c r="A153" s="7">
        <v>12</v>
      </c>
      <c r="B153" s="4" t="s">
        <v>107</v>
      </c>
      <c r="C153" s="8" t="s">
        <v>65</v>
      </c>
      <c r="D153" s="28">
        <v>69400.813499999989</v>
      </c>
      <c r="E153" s="25">
        <f t="shared" si="4"/>
        <v>13880.162699999999</v>
      </c>
      <c r="F153" s="3">
        <f t="shared" si="6"/>
        <v>83280.97619999999</v>
      </c>
      <c r="I153"/>
      <c r="J153"/>
      <c r="K153"/>
      <c r="L153"/>
      <c r="M153"/>
      <c r="N153"/>
      <c r="O153"/>
    </row>
    <row r="154" spans="1:15" x14ac:dyDescent="0.2">
      <c r="A154" s="7">
        <v>13</v>
      </c>
      <c r="B154" s="4" t="s">
        <v>108</v>
      </c>
      <c r="C154" s="8" t="s">
        <v>65</v>
      </c>
      <c r="D154" s="28">
        <v>91942.252499999988</v>
      </c>
      <c r="E154" s="25">
        <f t="shared" si="4"/>
        <v>18388.450499999999</v>
      </c>
      <c r="F154" s="3">
        <f t="shared" si="6"/>
        <v>110330.70299999998</v>
      </c>
      <c r="I154"/>
      <c r="J154"/>
      <c r="K154"/>
      <c r="L154"/>
      <c r="M154"/>
      <c r="N154"/>
      <c r="O154"/>
    </row>
    <row r="155" spans="1:15" ht="25.5" x14ac:dyDescent="0.2">
      <c r="A155" s="7">
        <v>14</v>
      </c>
      <c r="B155" s="4" t="s">
        <v>109</v>
      </c>
      <c r="C155" s="8" t="s">
        <v>65</v>
      </c>
      <c r="D155" s="28">
        <v>152699.65949999998</v>
      </c>
      <c r="E155" s="25">
        <f t="shared" si="4"/>
        <v>30539.931899999996</v>
      </c>
      <c r="F155" s="3">
        <f t="shared" si="6"/>
        <v>183239.59139999998</v>
      </c>
      <c r="I155"/>
      <c r="J155"/>
      <c r="K155"/>
      <c r="L155"/>
      <c r="M155"/>
      <c r="N155"/>
      <c r="O155"/>
    </row>
    <row r="156" spans="1:15" x14ac:dyDescent="0.2">
      <c r="A156" s="7">
        <v>15</v>
      </c>
      <c r="B156" s="4" t="s">
        <v>110</v>
      </c>
      <c r="C156" s="8" t="s">
        <v>111</v>
      </c>
      <c r="D156" s="28">
        <v>48030.249499999998</v>
      </c>
      <c r="E156" s="25">
        <f t="shared" si="4"/>
        <v>9606.0499</v>
      </c>
      <c r="F156" s="3">
        <f t="shared" si="6"/>
        <v>57636.299399999996</v>
      </c>
      <c r="I156"/>
      <c r="J156"/>
      <c r="K156"/>
      <c r="L156"/>
      <c r="M156"/>
      <c r="N156"/>
      <c r="O156"/>
    </row>
    <row r="157" spans="1:15" x14ac:dyDescent="0.2">
      <c r="A157" s="7">
        <v>16</v>
      </c>
      <c r="B157" s="4" t="s">
        <v>112</v>
      </c>
      <c r="C157" s="8" t="s">
        <v>32</v>
      </c>
      <c r="D157" s="28">
        <v>1520.934</v>
      </c>
      <c r="E157" s="25">
        <f t="shared" si="4"/>
        <v>304.18680000000001</v>
      </c>
      <c r="F157" s="3">
        <f t="shared" si="6"/>
        <v>1825.1207999999999</v>
      </c>
      <c r="I157"/>
      <c r="J157"/>
      <c r="K157"/>
      <c r="L157"/>
      <c r="M157"/>
      <c r="N157"/>
      <c r="O157"/>
    </row>
    <row r="158" spans="1:15" ht="25.5" x14ac:dyDescent="0.2">
      <c r="A158" s="7">
        <v>17</v>
      </c>
      <c r="B158" s="4" t="s">
        <v>113</v>
      </c>
      <c r="C158" s="8" t="s">
        <v>114</v>
      </c>
      <c r="D158" s="28">
        <v>214194</v>
      </c>
      <c r="E158" s="25">
        <f t="shared" si="4"/>
        <v>42838.8</v>
      </c>
      <c r="F158" s="3">
        <f t="shared" si="6"/>
        <v>257032.8</v>
      </c>
      <c r="I158"/>
      <c r="J158"/>
      <c r="K158"/>
      <c r="L158"/>
      <c r="M158"/>
      <c r="N158"/>
      <c r="O158"/>
    </row>
    <row r="159" spans="1:15" ht="38.25" x14ac:dyDescent="0.2">
      <c r="A159" s="7">
        <v>18</v>
      </c>
      <c r="B159" s="4" t="s">
        <v>115</v>
      </c>
      <c r="C159" s="8" t="s">
        <v>116</v>
      </c>
      <c r="D159" s="28">
        <v>2124.569</v>
      </c>
      <c r="E159" s="25">
        <f t="shared" si="4"/>
        <v>424.91380000000004</v>
      </c>
      <c r="F159" s="3">
        <f t="shared" si="6"/>
        <v>2549.4827999999998</v>
      </c>
      <c r="I159"/>
      <c r="J159"/>
      <c r="K159"/>
      <c r="L159"/>
      <c r="M159"/>
      <c r="N159"/>
      <c r="O159"/>
    </row>
    <row r="160" spans="1:15" ht="38.25" x14ac:dyDescent="0.2">
      <c r="A160" s="7">
        <v>19</v>
      </c>
      <c r="B160" s="4" t="s">
        <v>117</v>
      </c>
      <c r="C160" s="8" t="s">
        <v>118</v>
      </c>
      <c r="D160" s="28">
        <v>1831.4659999999999</v>
      </c>
      <c r="E160" s="25">
        <f t="shared" si="4"/>
        <v>366.29320000000001</v>
      </c>
      <c r="F160" s="3">
        <f t="shared" si="6"/>
        <v>2197.7592</v>
      </c>
      <c r="I160"/>
      <c r="J160"/>
      <c r="K160"/>
      <c r="L160"/>
      <c r="M160"/>
      <c r="N160"/>
      <c r="O160"/>
    </row>
    <row r="161" spans="1:15" x14ac:dyDescent="0.2">
      <c r="A161" s="7">
        <v>20</v>
      </c>
      <c r="B161" s="4" t="s">
        <v>119</v>
      </c>
      <c r="C161" s="8" t="s">
        <v>120</v>
      </c>
      <c r="D161" s="28">
        <v>153.61299999999997</v>
      </c>
      <c r="E161" s="25">
        <f t="shared" si="4"/>
        <v>30.722599999999996</v>
      </c>
      <c r="F161" s="3">
        <f t="shared" si="6"/>
        <v>184.33559999999997</v>
      </c>
      <c r="I161"/>
      <c r="J161"/>
      <c r="K161"/>
      <c r="L161"/>
      <c r="M161"/>
      <c r="N161"/>
      <c r="O161"/>
    </row>
    <row r="162" spans="1:15" x14ac:dyDescent="0.2">
      <c r="A162" s="7">
        <v>21</v>
      </c>
      <c r="B162" s="4" t="s">
        <v>121</v>
      </c>
      <c r="C162" s="8" t="s">
        <v>120</v>
      </c>
      <c r="D162" s="28">
        <v>26.520499999999998</v>
      </c>
      <c r="E162" s="25">
        <f t="shared" si="4"/>
        <v>5.3041</v>
      </c>
      <c r="F162" s="3">
        <f t="shared" si="6"/>
        <v>31.824599999999997</v>
      </c>
      <c r="I162"/>
      <c r="J162"/>
      <c r="K162"/>
      <c r="L162"/>
      <c r="M162"/>
      <c r="N162"/>
      <c r="O162"/>
    </row>
    <row r="163" spans="1:15" x14ac:dyDescent="0.2">
      <c r="A163" s="7">
        <v>22</v>
      </c>
      <c r="B163" s="4" t="s">
        <v>122</v>
      </c>
      <c r="C163" s="8" t="s">
        <v>120</v>
      </c>
      <c r="D163" s="28">
        <v>164.77800000000002</v>
      </c>
      <c r="E163" s="25">
        <f t="shared" si="4"/>
        <v>32.955600000000004</v>
      </c>
      <c r="F163" s="3">
        <f t="shared" si="6"/>
        <v>197.73360000000002</v>
      </c>
      <c r="I163"/>
      <c r="J163"/>
      <c r="K163"/>
      <c r="L163"/>
      <c r="M163"/>
      <c r="N163"/>
      <c r="O163"/>
    </row>
    <row r="164" spans="1:15" x14ac:dyDescent="0.2">
      <c r="A164" s="7">
        <v>23</v>
      </c>
      <c r="B164" s="4" t="s">
        <v>123</v>
      </c>
      <c r="C164" s="8" t="s">
        <v>120</v>
      </c>
      <c r="D164" s="28">
        <v>171.65099999999995</v>
      </c>
      <c r="E164" s="25">
        <f t="shared" si="4"/>
        <v>34.330199999999991</v>
      </c>
      <c r="F164" s="3">
        <f t="shared" si="6"/>
        <v>205.98119999999994</v>
      </c>
      <c r="I164"/>
      <c r="J164"/>
      <c r="K164"/>
      <c r="L164"/>
      <c r="M164"/>
      <c r="N164"/>
      <c r="O164"/>
    </row>
    <row r="165" spans="1:15" x14ac:dyDescent="0.2">
      <c r="A165" s="7">
        <v>24</v>
      </c>
      <c r="B165" s="4" t="s">
        <v>124</v>
      </c>
      <c r="C165" s="8" t="s">
        <v>120</v>
      </c>
      <c r="D165" s="28">
        <v>200.767</v>
      </c>
      <c r="E165" s="25">
        <f t="shared" si="4"/>
        <v>40.153400000000005</v>
      </c>
      <c r="F165" s="3">
        <f t="shared" si="6"/>
        <v>240.92039999999997</v>
      </c>
      <c r="I165"/>
      <c r="J165"/>
      <c r="K165"/>
      <c r="L165"/>
      <c r="M165"/>
      <c r="N165"/>
      <c r="O165"/>
    </row>
    <row r="166" spans="1:15" x14ac:dyDescent="0.2">
      <c r="A166" s="7">
        <v>25</v>
      </c>
      <c r="B166" s="4" t="s">
        <v>125</v>
      </c>
      <c r="C166" s="8" t="s">
        <v>120</v>
      </c>
      <c r="D166" s="28">
        <v>298.22149999999999</v>
      </c>
      <c r="E166" s="25">
        <f t="shared" si="4"/>
        <v>59.644300000000001</v>
      </c>
      <c r="F166" s="3">
        <f t="shared" si="6"/>
        <v>357.86579999999998</v>
      </c>
      <c r="I166"/>
      <c r="J166"/>
      <c r="K166"/>
      <c r="L166"/>
      <c r="M166"/>
      <c r="N166"/>
      <c r="O166"/>
    </row>
    <row r="167" spans="1:15" x14ac:dyDescent="0.2">
      <c r="A167" s="7">
        <v>26</v>
      </c>
      <c r="B167" s="4" t="s">
        <v>126</v>
      </c>
      <c r="C167" s="8" t="s">
        <v>120</v>
      </c>
      <c r="D167" s="28">
        <v>330.73050000000001</v>
      </c>
      <c r="E167" s="25">
        <f t="shared" si="4"/>
        <v>66.146100000000004</v>
      </c>
      <c r="F167" s="3">
        <f t="shared" si="6"/>
        <v>396.8766</v>
      </c>
      <c r="I167"/>
      <c r="J167"/>
      <c r="K167"/>
      <c r="L167"/>
      <c r="M167"/>
      <c r="N167"/>
      <c r="O167"/>
    </row>
    <row r="168" spans="1:15" x14ac:dyDescent="0.2">
      <c r="A168" s="7">
        <v>27</v>
      </c>
      <c r="B168" s="4" t="s">
        <v>127</v>
      </c>
      <c r="C168" s="8" t="s">
        <v>120</v>
      </c>
      <c r="D168" s="28">
        <v>377.13049999999993</v>
      </c>
      <c r="E168" s="25">
        <f t="shared" si="4"/>
        <v>75.426099999999991</v>
      </c>
      <c r="F168" s="3">
        <f t="shared" si="6"/>
        <v>452.55659999999989</v>
      </c>
      <c r="I168"/>
      <c r="J168"/>
      <c r="K168"/>
      <c r="L168"/>
      <c r="M168"/>
      <c r="N168"/>
      <c r="O168"/>
    </row>
    <row r="169" spans="1:15" ht="25.5" x14ac:dyDescent="0.2">
      <c r="A169" s="7">
        <v>28</v>
      </c>
      <c r="B169" s="4" t="s">
        <v>128</v>
      </c>
      <c r="C169" s="8" t="s">
        <v>120</v>
      </c>
      <c r="D169" s="28">
        <v>88.464500000000001</v>
      </c>
      <c r="E169" s="25">
        <f t="shared" si="4"/>
        <v>17.692900000000002</v>
      </c>
      <c r="F169" s="3">
        <f t="shared" si="6"/>
        <v>106.1574</v>
      </c>
      <c r="I169"/>
      <c r="J169"/>
      <c r="K169"/>
      <c r="L169"/>
      <c r="M169"/>
      <c r="N169"/>
      <c r="O169"/>
    </row>
    <row r="170" spans="1:15" ht="25.5" x14ac:dyDescent="0.2">
      <c r="A170" s="7">
        <v>29</v>
      </c>
      <c r="B170" s="4" t="s">
        <v>129</v>
      </c>
      <c r="C170" s="8" t="s">
        <v>120</v>
      </c>
      <c r="D170" s="28">
        <v>98.106999999999985</v>
      </c>
      <c r="E170" s="25">
        <f t="shared" si="4"/>
        <v>19.621399999999998</v>
      </c>
      <c r="F170" s="3">
        <f t="shared" si="6"/>
        <v>117.72839999999998</v>
      </c>
      <c r="I170"/>
      <c r="J170"/>
      <c r="K170"/>
      <c r="L170"/>
      <c r="M170"/>
      <c r="N170"/>
      <c r="O170"/>
    </row>
    <row r="171" spans="1:15" ht="25.5" x14ac:dyDescent="0.2">
      <c r="A171" s="7">
        <v>30</v>
      </c>
      <c r="B171" s="4" t="s">
        <v>130</v>
      </c>
      <c r="C171" s="8" t="s">
        <v>120</v>
      </c>
      <c r="D171" s="28">
        <v>108.2715</v>
      </c>
      <c r="E171" s="25">
        <f t="shared" si="4"/>
        <v>21.654300000000003</v>
      </c>
      <c r="F171" s="3">
        <f t="shared" si="6"/>
        <v>129.92580000000001</v>
      </c>
      <c r="I171"/>
      <c r="J171"/>
      <c r="K171"/>
      <c r="L171"/>
      <c r="M171"/>
      <c r="N171"/>
      <c r="O171"/>
    </row>
    <row r="172" spans="1:15" ht="25.5" x14ac:dyDescent="0.2">
      <c r="A172" s="7">
        <v>31</v>
      </c>
      <c r="B172" s="4" t="s">
        <v>131</v>
      </c>
      <c r="C172" s="8" t="s">
        <v>120</v>
      </c>
      <c r="D172" s="28">
        <v>144.71</v>
      </c>
      <c r="E172" s="25">
        <f t="shared" si="4"/>
        <v>28.942000000000004</v>
      </c>
      <c r="F172" s="3">
        <f t="shared" si="6"/>
        <v>173.65200000000002</v>
      </c>
      <c r="I172"/>
      <c r="J172"/>
      <c r="K172"/>
      <c r="L172"/>
      <c r="M172"/>
      <c r="N172"/>
      <c r="O172"/>
    </row>
    <row r="173" spans="1:15" ht="25.5" x14ac:dyDescent="0.2">
      <c r="A173" s="7">
        <v>32</v>
      </c>
      <c r="B173" s="4" t="s">
        <v>132</v>
      </c>
      <c r="C173" s="8" t="s">
        <v>120</v>
      </c>
      <c r="D173" s="28">
        <v>167.01100000000002</v>
      </c>
      <c r="E173" s="25">
        <f t="shared" si="4"/>
        <v>33.402200000000008</v>
      </c>
      <c r="F173" s="3">
        <f t="shared" si="6"/>
        <v>200.41320000000002</v>
      </c>
      <c r="I173"/>
      <c r="J173"/>
      <c r="K173"/>
      <c r="L173"/>
      <c r="M173"/>
      <c r="N173"/>
      <c r="O173"/>
    </row>
    <row r="174" spans="1:15" ht="25.5" x14ac:dyDescent="0.2">
      <c r="A174" s="7">
        <v>33</v>
      </c>
      <c r="B174" s="4" t="s">
        <v>133</v>
      </c>
      <c r="C174" s="8" t="s">
        <v>120</v>
      </c>
      <c r="D174" s="28">
        <v>188.036</v>
      </c>
      <c r="E174" s="25">
        <f t="shared" si="4"/>
        <v>37.607199999999999</v>
      </c>
      <c r="F174" s="3">
        <f t="shared" si="6"/>
        <v>225.64320000000001</v>
      </c>
      <c r="I174"/>
      <c r="J174"/>
      <c r="K174"/>
      <c r="L174"/>
      <c r="M174"/>
      <c r="N174"/>
      <c r="O174"/>
    </row>
    <row r="175" spans="1:15" x14ac:dyDescent="0.2">
      <c r="A175" s="7">
        <v>34</v>
      </c>
      <c r="B175" s="4" t="s">
        <v>134</v>
      </c>
      <c r="C175" s="8" t="s">
        <v>120</v>
      </c>
      <c r="D175" s="28">
        <v>260.68099999999998</v>
      </c>
      <c r="E175" s="25">
        <f t="shared" si="4"/>
        <v>52.136200000000002</v>
      </c>
      <c r="F175" s="3">
        <f t="shared" si="6"/>
        <v>312.81719999999996</v>
      </c>
      <c r="I175"/>
      <c r="J175"/>
      <c r="K175"/>
      <c r="L175"/>
      <c r="M175"/>
      <c r="N175"/>
      <c r="O175"/>
    </row>
    <row r="176" spans="1:15" x14ac:dyDescent="0.2">
      <c r="A176" s="7">
        <v>35</v>
      </c>
      <c r="B176" s="4" t="s">
        <v>135</v>
      </c>
      <c r="C176" s="8" t="s">
        <v>120</v>
      </c>
      <c r="D176" s="28">
        <v>292.79849999999999</v>
      </c>
      <c r="E176" s="25">
        <f t="shared" si="4"/>
        <v>58.559699999999999</v>
      </c>
      <c r="F176" s="3">
        <f t="shared" si="6"/>
        <v>351.35819999999995</v>
      </c>
      <c r="I176"/>
      <c r="J176"/>
      <c r="K176"/>
      <c r="L176"/>
      <c r="M176"/>
      <c r="N176"/>
      <c r="O176"/>
    </row>
    <row r="177" spans="1:15" x14ac:dyDescent="0.2">
      <c r="A177" s="7">
        <v>36</v>
      </c>
      <c r="B177" s="4" t="s">
        <v>136</v>
      </c>
      <c r="C177" s="8" t="s">
        <v>120</v>
      </c>
      <c r="D177" s="28">
        <v>334.92099999999999</v>
      </c>
      <c r="E177" s="25">
        <f t="shared" si="4"/>
        <v>66.984200000000001</v>
      </c>
      <c r="F177" s="3">
        <f t="shared" si="6"/>
        <v>401.90519999999998</v>
      </c>
      <c r="I177"/>
      <c r="J177"/>
      <c r="K177"/>
      <c r="L177"/>
      <c r="M177"/>
      <c r="N177"/>
      <c r="O177"/>
    </row>
    <row r="178" spans="1:15" x14ac:dyDescent="0.2">
      <c r="A178" s="7">
        <v>37</v>
      </c>
      <c r="B178" s="4" t="s">
        <v>137</v>
      </c>
      <c r="C178" s="8" t="s">
        <v>120</v>
      </c>
      <c r="D178" s="28">
        <v>398.90949999999998</v>
      </c>
      <c r="E178" s="25">
        <f t="shared" si="4"/>
        <v>79.781900000000007</v>
      </c>
      <c r="F178" s="3">
        <f t="shared" si="6"/>
        <v>478.69139999999993</v>
      </c>
      <c r="I178"/>
      <c r="J178"/>
      <c r="K178"/>
      <c r="L178"/>
      <c r="M178"/>
      <c r="N178"/>
      <c r="O178"/>
    </row>
    <row r="179" spans="1:15" x14ac:dyDescent="0.2">
      <c r="A179" s="7">
        <v>38</v>
      </c>
      <c r="B179" s="4" t="s">
        <v>138</v>
      </c>
      <c r="C179" s="8" t="s">
        <v>120</v>
      </c>
      <c r="D179" s="28">
        <v>516.95399999999995</v>
      </c>
      <c r="E179" s="25">
        <f t="shared" si="4"/>
        <v>103.3908</v>
      </c>
      <c r="F179" s="3">
        <f t="shared" si="6"/>
        <v>620.34479999999996</v>
      </c>
      <c r="I179"/>
      <c r="J179"/>
      <c r="K179"/>
      <c r="L179"/>
      <c r="M179"/>
      <c r="N179"/>
      <c r="O179"/>
    </row>
    <row r="180" spans="1:15" x14ac:dyDescent="0.2">
      <c r="A180" s="7">
        <v>39</v>
      </c>
      <c r="B180" s="4" t="s">
        <v>139</v>
      </c>
      <c r="C180" s="8" t="s">
        <v>120</v>
      </c>
      <c r="D180" s="28">
        <v>643.81449999999995</v>
      </c>
      <c r="E180" s="25">
        <f t="shared" si="4"/>
        <v>128.7629</v>
      </c>
      <c r="F180" s="3">
        <f t="shared" si="6"/>
        <v>772.5773999999999</v>
      </c>
      <c r="I180"/>
      <c r="J180"/>
      <c r="K180"/>
      <c r="L180"/>
      <c r="M180"/>
      <c r="N180"/>
      <c r="O180"/>
    </row>
    <row r="181" spans="1:15" x14ac:dyDescent="0.2">
      <c r="A181" s="7">
        <v>40</v>
      </c>
      <c r="B181" s="4" t="s">
        <v>140</v>
      </c>
      <c r="C181" s="8" t="s">
        <v>120</v>
      </c>
      <c r="D181" s="28">
        <v>821.13499999999988</v>
      </c>
      <c r="E181" s="25">
        <f t="shared" si="4"/>
        <v>164.22699999999998</v>
      </c>
      <c r="F181" s="3">
        <f t="shared" si="6"/>
        <v>985.36199999999985</v>
      </c>
      <c r="I181"/>
      <c r="J181"/>
      <c r="K181"/>
      <c r="L181"/>
      <c r="M181"/>
      <c r="N181"/>
      <c r="O181"/>
    </row>
    <row r="182" spans="1:15" ht="25.5" x14ac:dyDescent="0.2">
      <c r="A182" s="7">
        <v>41</v>
      </c>
      <c r="B182" s="4" t="s">
        <v>141</v>
      </c>
      <c r="C182" s="8" t="s">
        <v>120</v>
      </c>
      <c r="D182" s="28">
        <v>129.94900000000001</v>
      </c>
      <c r="E182" s="25">
        <f t="shared" si="4"/>
        <v>25.989800000000002</v>
      </c>
      <c r="F182" s="3">
        <f t="shared" si="6"/>
        <v>155.93880000000001</v>
      </c>
      <c r="I182"/>
      <c r="J182"/>
      <c r="K182"/>
      <c r="L182"/>
      <c r="M182"/>
      <c r="N182"/>
      <c r="O182"/>
    </row>
    <row r="183" spans="1:15" ht="25.5" x14ac:dyDescent="0.2">
      <c r="A183" s="7">
        <v>42</v>
      </c>
      <c r="B183" s="4" t="s">
        <v>142</v>
      </c>
      <c r="C183" s="8" t="s">
        <v>120</v>
      </c>
      <c r="D183" s="28">
        <v>168.0985</v>
      </c>
      <c r="E183" s="25">
        <f t="shared" si="4"/>
        <v>33.619700000000002</v>
      </c>
      <c r="F183" s="3">
        <f t="shared" si="6"/>
        <v>201.7182</v>
      </c>
      <c r="I183"/>
      <c r="J183"/>
      <c r="K183"/>
      <c r="L183"/>
      <c r="M183"/>
      <c r="N183"/>
      <c r="O183"/>
    </row>
    <row r="184" spans="1:15" ht="25.5" x14ac:dyDescent="0.2">
      <c r="A184" s="7">
        <v>43</v>
      </c>
      <c r="B184" s="4" t="s">
        <v>143</v>
      </c>
      <c r="C184" s="8" t="s">
        <v>120</v>
      </c>
      <c r="D184" s="28">
        <v>201.30350000000001</v>
      </c>
      <c r="E184" s="25">
        <f t="shared" si="4"/>
        <v>40.260700000000007</v>
      </c>
      <c r="F184" s="3">
        <f t="shared" si="6"/>
        <v>241.5642</v>
      </c>
      <c r="I184"/>
      <c r="J184"/>
      <c r="K184"/>
      <c r="L184"/>
      <c r="M184"/>
      <c r="N184"/>
      <c r="O184"/>
    </row>
    <row r="185" spans="1:15" ht="25.5" x14ac:dyDescent="0.2">
      <c r="A185" s="7">
        <v>44</v>
      </c>
      <c r="B185" s="4" t="s">
        <v>144</v>
      </c>
      <c r="C185" s="8" t="s">
        <v>120</v>
      </c>
      <c r="D185" s="28">
        <v>270.38150000000002</v>
      </c>
      <c r="E185" s="25">
        <f t="shared" si="4"/>
        <v>54.076300000000003</v>
      </c>
      <c r="F185" s="3">
        <f t="shared" si="6"/>
        <v>324.45780000000002</v>
      </c>
      <c r="I185"/>
      <c r="J185"/>
      <c r="K185"/>
      <c r="L185"/>
      <c r="M185"/>
      <c r="N185"/>
      <c r="O185"/>
    </row>
    <row r="186" spans="1:15" ht="25.5" x14ac:dyDescent="0.2">
      <c r="A186" s="7">
        <v>45</v>
      </c>
      <c r="B186" s="4" t="s">
        <v>145</v>
      </c>
      <c r="C186" s="8" t="s">
        <v>120</v>
      </c>
      <c r="D186" s="28">
        <v>328.29449999999997</v>
      </c>
      <c r="E186" s="25">
        <f t="shared" si="4"/>
        <v>65.658900000000003</v>
      </c>
      <c r="F186" s="3">
        <f t="shared" si="6"/>
        <v>393.95339999999993</v>
      </c>
      <c r="I186"/>
      <c r="J186"/>
      <c r="K186"/>
      <c r="L186"/>
      <c r="M186"/>
      <c r="N186"/>
      <c r="O186"/>
    </row>
    <row r="187" spans="1:15" ht="25.5" x14ac:dyDescent="0.2">
      <c r="A187" s="7">
        <v>46</v>
      </c>
      <c r="B187" s="4" t="s">
        <v>146</v>
      </c>
      <c r="C187" s="8" t="s">
        <v>120</v>
      </c>
      <c r="D187" s="28">
        <v>420.935</v>
      </c>
      <c r="E187" s="25">
        <f t="shared" si="4"/>
        <v>84.187000000000012</v>
      </c>
      <c r="F187" s="3">
        <f t="shared" si="6"/>
        <v>505.12199999999996</v>
      </c>
      <c r="I187"/>
      <c r="J187"/>
      <c r="K187"/>
      <c r="L187"/>
      <c r="M187"/>
      <c r="N187"/>
      <c r="O187"/>
    </row>
    <row r="188" spans="1:15" ht="25.5" x14ac:dyDescent="0.2">
      <c r="A188" s="7">
        <v>47</v>
      </c>
      <c r="B188" s="4" t="s">
        <v>147</v>
      </c>
      <c r="C188" s="8" t="s">
        <v>120</v>
      </c>
      <c r="D188" s="28">
        <v>190.9795</v>
      </c>
      <c r="E188" s="25">
        <f t="shared" si="4"/>
        <v>38.195900000000002</v>
      </c>
      <c r="F188" s="3">
        <f t="shared" si="6"/>
        <v>229.1754</v>
      </c>
      <c r="I188"/>
      <c r="J188"/>
      <c r="K188"/>
      <c r="L188"/>
      <c r="M188"/>
      <c r="N188"/>
      <c r="O188"/>
    </row>
    <row r="189" spans="1:15" ht="25.5" x14ac:dyDescent="0.2">
      <c r="A189" s="7">
        <v>48</v>
      </c>
      <c r="B189" s="4" t="s">
        <v>148</v>
      </c>
      <c r="C189" s="8" t="s">
        <v>120</v>
      </c>
      <c r="D189" s="28">
        <v>231.23149999999998</v>
      </c>
      <c r="E189" s="25">
        <f t="shared" si="4"/>
        <v>46.246299999999998</v>
      </c>
      <c r="F189" s="3">
        <f t="shared" si="6"/>
        <v>277.47779999999995</v>
      </c>
      <c r="I189"/>
      <c r="J189"/>
      <c r="K189"/>
      <c r="L189"/>
      <c r="M189"/>
      <c r="N189"/>
      <c r="O189"/>
    </row>
    <row r="190" spans="1:15" ht="25.5" x14ac:dyDescent="0.2">
      <c r="A190" s="7">
        <v>49</v>
      </c>
      <c r="B190" s="4" t="s">
        <v>149</v>
      </c>
      <c r="C190" s="8" t="s">
        <v>120</v>
      </c>
      <c r="D190" s="28">
        <v>275.4855</v>
      </c>
      <c r="E190" s="25">
        <f t="shared" si="4"/>
        <v>55.097100000000005</v>
      </c>
      <c r="F190" s="3">
        <f t="shared" si="6"/>
        <v>330.58260000000001</v>
      </c>
      <c r="I190"/>
      <c r="J190"/>
      <c r="K190"/>
      <c r="L190"/>
      <c r="M190"/>
      <c r="N190"/>
      <c r="O190"/>
    </row>
    <row r="191" spans="1:15" ht="25.5" x14ac:dyDescent="0.2">
      <c r="A191" s="7">
        <v>50</v>
      </c>
      <c r="B191" s="4" t="s">
        <v>150</v>
      </c>
      <c r="C191" s="8" t="s">
        <v>120</v>
      </c>
      <c r="D191" s="28">
        <v>391.15199999999999</v>
      </c>
      <c r="E191" s="25">
        <f t="shared" si="4"/>
        <v>78.230400000000003</v>
      </c>
      <c r="F191" s="3">
        <f t="shared" si="6"/>
        <v>469.38239999999996</v>
      </c>
      <c r="I191"/>
      <c r="J191"/>
      <c r="K191"/>
      <c r="L191"/>
      <c r="M191"/>
      <c r="N191"/>
      <c r="O191"/>
    </row>
    <row r="192" spans="1:15" ht="25.5" x14ac:dyDescent="0.2">
      <c r="A192" s="7">
        <v>51</v>
      </c>
      <c r="B192" s="4" t="s">
        <v>151</v>
      </c>
      <c r="C192" s="8" t="s">
        <v>120</v>
      </c>
      <c r="D192" s="28">
        <v>514.15549999999996</v>
      </c>
      <c r="E192" s="25">
        <f t="shared" si="4"/>
        <v>102.83109999999999</v>
      </c>
      <c r="F192" s="3">
        <f t="shared" si="6"/>
        <v>616.98659999999995</v>
      </c>
      <c r="I192"/>
      <c r="J192"/>
      <c r="K192"/>
      <c r="L192"/>
      <c r="M192"/>
      <c r="N192"/>
      <c r="O192"/>
    </row>
    <row r="193" spans="1:15" ht="25.5" x14ac:dyDescent="0.2">
      <c r="A193" s="7">
        <v>52</v>
      </c>
      <c r="B193" s="4" t="s">
        <v>152</v>
      </c>
      <c r="C193" s="8" t="s">
        <v>120</v>
      </c>
      <c r="D193" s="28">
        <v>678.70150000000001</v>
      </c>
      <c r="E193" s="25">
        <f t="shared" si="4"/>
        <v>135.74030000000002</v>
      </c>
      <c r="F193" s="3">
        <f t="shared" si="6"/>
        <v>814.44179999999994</v>
      </c>
      <c r="I193"/>
      <c r="J193"/>
      <c r="K193"/>
      <c r="L193"/>
      <c r="M193"/>
      <c r="N193"/>
      <c r="O193"/>
    </row>
    <row r="194" spans="1:15" x14ac:dyDescent="0.2">
      <c r="A194" s="7">
        <v>53</v>
      </c>
      <c r="B194" s="4" t="s">
        <v>153</v>
      </c>
      <c r="C194" s="8" t="s">
        <v>120</v>
      </c>
      <c r="D194" s="28">
        <v>138.86649999999997</v>
      </c>
      <c r="E194" s="25">
        <f t="shared" si="4"/>
        <v>27.773299999999995</v>
      </c>
      <c r="F194" s="3">
        <f t="shared" si="6"/>
        <v>166.63979999999995</v>
      </c>
      <c r="I194"/>
      <c r="J194"/>
      <c r="K194"/>
      <c r="L194"/>
      <c r="M194"/>
      <c r="N194"/>
      <c r="O194"/>
    </row>
    <row r="195" spans="1:15" x14ac:dyDescent="0.2">
      <c r="A195" s="7">
        <v>54</v>
      </c>
      <c r="B195" s="4" t="s">
        <v>154</v>
      </c>
      <c r="C195" s="8" t="s">
        <v>120</v>
      </c>
      <c r="D195" s="28">
        <v>198.15699999999998</v>
      </c>
      <c r="E195" s="25">
        <f t="shared" si="4"/>
        <v>39.631399999999999</v>
      </c>
      <c r="F195" s="3">
        <f t="shared" si="6"/>
        <v>237.78839999999997</v>
      </c>
      <c r="I195"/>
      <c r="J195"/>
      <c r="K195"/>
      <c r="L195"/>
      <c r="M195"/>
      <c r="N195"/>
      <c r="O195"/>
    </row>
    <row r="196" spans="1:15" x14ac:dyDescent="0.2">
      <c r="A196" s="7">
        <v>55</v>
      </c>
      <c r="B196" s="4" t="s">
        <v>155</v>
      </c>
      <c r="C196" s="8" t="s">
        <v>120</v>
      </c>
      <c r="D196" s="28">
        <v>247.42799999999997</v>
      </c>
      <c r="E196" s="25">
        <f t="shared" si="4"/>
        <v>49.485599999999998</v>
      </c>
      <c r="F196" s="3">
        <f t="shared" si="6"/>
        <v>296.91359999999997</v>
      </c>
      <c r="I196"/>
      <c r="J196"/>
      <c r="K196"/>
      <c r="L196"/>
      <c r="M196"/>
      <c r="N196"/>
      <c r="O196"/>
    </row>
    <row r="197" spans="1:15" x14ac:dyDescent="0.2">
      <c r="A197" s="7">
        <v>56</v>
      </c>
      <c r="B197" s="4" t="s">
        <v>156</v>
      </c>
      <c r="C197" s="8" t="s">
        <v>120</v>
      </c>
      <c r="D197" s="28">
        <v>306.64599999999996</v>
      </c>
      <c r="E197" s="25">
        <f t="shared" si="4"/>
        <v>61.329199999999993</v>
      </c>
      <c r="F197" s="3">
        <f t="shared" si="6"/>
        <v>367.97519999999992</v>
      </c>
      <c r="I197"/>
      <c r="J197"/>
      <c r="K197"/>
      <c r="L197"/>
      <c r="M197"/>
      <c r="N197"/>
      <c r="O197"/>
    </row>
    <row r="198" spans="1:15" x14ac:dyDescent="0.2">
      <c r="A198" s="7">
        <v>57</v>
      </c>
      <c r="B198" s="4" t="s">
        <v>157</v>
      </c>
      <c r="C198" s="8" t="s">
        <v>120</v>
      </c>
      <c r="D198" s="28">
        <v>388.03449999999998</v>
      </c>
      <c r="E198" s="25">
        <f t="shared" si="4"/>
        <v>77.606899999999996</v>
      </c>
      <c r="F198" s="3">
        <f t="shared" si="6"/>
        <v>465.64139999999998</v>
      </c>
      <c r="I198"/>
      <c r="J198"/>
      <c r="K198"/>
      <c r="L198"/>
      <c r="M198"/>
      <c r="N198"/>
      <c r="O198"/>
    </row>
    <row r="199" spans="1:15" ht="25.5" x14ac:dyDescent="0.2">
      <c r="A199" s="7">
        <v>58</v>
      </c>
      <c r="B199" s="4" t="s">
        <v>158</v>
      </c>
      <c r="C199" s="8" t="s">
        <v>120</v>
      </c>
      <c r="D199" s="28">
        <v>486.77949999999993</v>
      </c>
      <c r="E199" s="25">
        <f t="shared" ref="E199:E262" si="7">D199*0.2</f>
        <v>97.355899999999991</v>
      </c>
      <c r="F199" s="3">
        <f t="shared" si="6"/>
        <v>584.13539999999989</v>
      </c>
      <c r="I199"/>
      <c r="J199"/>
      <c r="K199"/>
      <c r="L199"/>
      <c r="M199"/>
      <c r="N199"/>
      <c r="O199"/>
    </row>
    <row r="200" spans="1:15" x14ac:dyDescent="0.2">
      <c r="A200" s="7">
        <v>59</v>
      </c>
      <c r="B200" s="4" t="s">
        <v>159</v>
      </c>
      <c r="C200" s="8" t="s">
        <v>160</v>
      </c>
      <c r="D200" s="28">
        <v>1993.9965</v>
      </c>
      <c r="E200" s="25">
        <f t="shared" si="7"/>
        <v>398.79930000000002</v>
      </c>
      <c r="F200" s="3">
        <f t="shared" si="6"/>
        <v>2392.7957999999999</v>
      </c>
      <c r="I200"/>
      <c r="J200"/>
      <c r="K200"/>
      <c r="L200"/>
      <c r="M200"/>
      <c r="N200"/>
      <c r="O200"/>
    </row>
    <row r="201" spans="1:15" x14ac:dyDescent="0.2">
      <c r="A201" s="7">
        <v>60</v>
      </c>
      <c r="B201" s="4" t="s">
        <v>161</v>
      </c>
      <c r="C201" s="8" t="s">
        <v>95</v>
      </c>
      <c r="D201" s="28">
        <v>206.30599999999998</v>
      </c>
      <c r="E201" s="25">
        <f t="shared" si="7"/>
        <v>41.261200000000002</v>
      </c>
      <c r="F201" s="3">
        <f t="shared" si="6"/>
        <v>247.56719999999996</v>
      </c>
      <c r="I201"/>
      <c r="J201"/>
      <c r="K201"/>
      <c r="L201"/>
      <c r="M201"/>
      <c r="N201"/>
      <c r="O201"/>
    </row>
    <row r="202" spans="1:15" x14ac:dyDescent="0.2">
      <c r="A202" s="7">
        <v>61</v>
      </c>
      <c r="B202" s="4" t="s">
        <v>162</v>
      </c>
      <c r="C202" s="8" t="s">
        <v>95</v>
      </c>
      <c r="D202" s="28">
        <v>232.92799999999997</v>
      </c>
      <c r="E202" s="25">
        <f t="shared" si="7"/>
        <v>46.585599999999999</v>
      </c>
      <c r="F202" s="3">
        <f t="shared" si="6"/>
        <v>279.51359999999994</v>
      </c>
      <c r="I202"/>
      <c r="J202"/>
      <c r="K202"/>
      <c r="L202"/>
      <c r="M202"/>
      <c r="N202"/>
      <c r="O202"/>
    </row>
    <row r="203" spans="1:15" x14ac:dyDescent="0.2">
      <c r="A203" s="7">
        <v>62</v>
      </c>
      <c r="B203" s="4" t="s">
        <v>163</v>
      </c>
      <c r="C203" s="8" t="s">
        <v>95</v>
      </c>
      <c r="D203" s="28">
        <v>258.07099999999997</v>
      </c>
      <c r="E203" s="25">
        <f t="shared" si="7"/>
        <v>51.614199999999997</v>
      </c>
      <c r="F203" s="3">
        <f t="shared" si="6"/>
        <v>309.68519999999995</v>
      </c>
      <c r="I203"/>
      <c r="J203"/>
      <c r="K203"/>
      <c r="L203"/>
      <c r="M203"/>
      <c r="N203"/>
      <c r="O203"/>
    </row>
    <row r="204" spans="1:15" ht="25.5" x14ac:dyDescent="0.2">
      <c r="A204" s="7">
        <v>63</v>
      </c>
      <c r="B204" s="4" t="s">
        <v>164</v>
      </c>
      <c r="C204" s="8" t="s">
        <v>1</v>
      </c>
      <c r="D204" s="28">
        <v>528.07550000000003</v>
      </c>
      <c r="E204" s="25">
        <f t="shared" si="7"/>
        <v>105.61510000000001</v>
      </c>
      <c r="F204" s="3">
        <f t="shared" si="6"/>
        <v>633.69060000000002</v>
      </c>
      <c r="I204"/>
      <c r="J204"/>
      <c r="K204"/>
      <c r="L204"/>
      <c r="M204"/>
      <c r="N204"/>
      <c r="O204"/>
    </row>
    <row r="205" spans="1:15" ht="38.25" x14ac:dyDescent="0.2">
      <c r="A205" s="7">
        <v>64</v>
      </c>
      <c r="B205" s="4" t="s">
        <v>165</v>
      </c>
      <c r="C205" s="8" t="s">
        <v>166</v>
      </c>
      <c r="D205" s="28">
        <v>12.673</v>
      </c>
      <c r="E205" s="25">
        <f t="shared" si="7"/>
        <v>2.5346000000000002</v>
      </c>
      <c r="F205" s="3">
        <f t="shared" si="6"/>
        <v>15.207599999999999</v>
      </c>
      <c r="I205"/>
      <c r="J205"/>
      <c r="K205"/>
      <c r="L205"/>
      <c r="M205"/>
      <c r="N205"/>
      <c r="O205"/>
    </row>
    <row r="206" spans="1:15" x14ac:dyDescent="0.2">
      <c r="A206" s="7">
        <v>65</v>
      </c>
      <c r="B206" s="4" t="s">
        <v>167</v>
      </c>
      <c r="C206" s="8" t="s">
        <v>120</v>
      </c>
      <c r="D206" s="28">
        <v>149.98799999999997</v>
      </c>
      <c r="E206" s="25">
        <f t="shared" si="7"/>
        <v>29.997599999999995</v>
      </c>
      <c r="F206" s="3">
        <f t="shared" ref="F206:F269" si="8">D206*1.2</f>
        <v>179.98559999999995</v>
      </c>
      <c r="I206"/>
      <c r="J206"/>
      <c r="K206"/>
      <c r="L206"/>
      <c r="M206"/>
      <c r="N206"/>
      <c r="O206"/>
    </row>
    <row r="207" spans="1:15" x14ac:dyDescent="0.2">
      <c r="A207" s="7">
        <v>66</v>
      </c>
      <c r="B207" s="4" t="s">
        <v>168</v>
      </c>
      <c r="C207" s="8" t="s">
        <v>169</v>
      </c>
      <c r="D207" s="28">
        <v>78.633499999999998</v>
      </c>
      <c r="E207" s="25">
        <f t="shared" si="7"/>
        <v>15.726700000000001</v>
      </c>
      <c r="F207" s="3">
        <f t="shared" si="8"/>
        <v>94.360199999999992</v>
      </c>
      <c r="I207"/>
      <c r="J207"/>
      <c r="K207"/>
      <c r="L207"/>
      <c r="M207"/>
      <c r="N207"/>
      <c r="O207"/>
    </row>
    <row r="208" spans="1:15" x14ac:dyDescent="0.2">
      <c r="A208" s="7">
        <v>67</v>
      </c>
      <c r="B208" s="4" t="s">
        <v>170</v>
      </c>
      <c r="C208" s="8" t="s">
        <v>169</v>
      </c>
      <c r="D208" s="28">
        <v>165.96699999999998</v>
      </c>
      <c r="E208" s="25">
        <f t="shared" si="7"/>
        <v>33.193399999999997</v>
      </c>
      <c r="F208" s="3">
        <f t="shared" si="8"/>
        <v>199.16039999999998</v>
      </c>
      <c r="I208"/>
      <c r="J208"/>
      <c r="K208"/>
      <c r="L208"/>
      <c r="M208"/>
      <c r="N208"/>
      <c r="O208"/>
    </row>
    <row r="209" spans="1:15" x14ac:dyDescent="0.2">
      <c r="A209" s="7">
        <v>68</v>
      </c>
      <c r="B209" s="4" t="s">
        <v>171</v>
      </c>
      <c r="C209" s="8" t="s">
        <v>120</v>
      </c>
      <c r="D209" s="28">
        <v>79.880499999999998</v>
      </c>
      <c r="E209" s="25">
        <f t="shared" si="7"/>
        <v>15.976100000000001</v>
      </c>
      <c r="F209" s="3">
        <f t="shared" si="8"/>
        <v>95.8566</v>
      </c>
      <c r="I209"/>
      <c r="J209"/>
      <c r="K209"/>
      <c r="L209"/>
      <c r="M209"/>
      <c r="N209"/>
      <c r="O209"/>
    </row>
    <row r="210" spans="1:15" ht="38.25" x14ac:dyDescent="0.2">
      <c r="A210" s="7">
        <v>69</v>
      </c>
      <c r="B210" s="4" t="s">
        <v>172</v>
      </c>
      <c r="C210" s="8" t="s">
        <v>95</v>
      </c>
      <c r="D210" s="28">
        <v>45.790999999999997</v>
      </c>
      <c r="E210" s="25">
        <f t="shared" si="7"/>
        <v>9.158199999999999</v>
      </c>
      <c r="F210" s="3">
        <f t="shared" si="8"/>
        <v>54.949199999999998</v>
      </c>
      <c r="I210"/>
      <c r="J210"/>
      <c r="K210"/>
      <c r="L210"/>
      <c r="M210"/>
      <c r="N210"/>
      <c r="O210"/>
    </row>
    <row r="211" spans="1:15" ht="38.25" x14ac:dyDescent="0.2">
      <c r="A211" s="7">
        <v>70</v>
      </c>
      <c r="B211" s="4" t="s">
        <v>173</v>
      </c>
      <c r="C211" s="8" t="s">
        <v>95</v>
      </c>
      <c r="D211" s="28">
        <v>54.476500000000001</v>
      </c>
      <c r="E211" s="25">
        <f t="shared" si="7"/>
        <v>10.895300000000001</v>
      </c>
      <c r="F211" s="3">
        <f t="shared" si="8"/>
        <v>65.371799999999993</v>
      </c>
      <c r="I211"/>
      <c r="J211"/>
      <c r="K211"/>
      <c r="L211"/>
      <c r="M211"/>
      <c r="N211"/>
      <c r="O211"/>
    </row>
    <row r="212" spans="1:15" ht="38.25" x14ac:dyDescent="0.2">
      <c r="A212" s="7">
        <v>71</v>
      </c>
      <c r="B212" s="4" t="s">
        <v>174</v>
      </c>
      <c r="C212" s="8" t="s">
        <v>95</v>
      </c>
      <c r="D212" s="28">
        <v>63.335999999999999</v>
      </c>
      <c r="E212" s="25">
        <f t="shared" si="7"/>
        <v>12.667200000000001</v>
      </c>
      <c r="F212" s="3">
        <f t="shared" si="8"/>
        <v>76.003199999999993</v>
      </c>
      <c r="I212"/>
      <c r="J212"/>
      <c r="K212"/>
      <c r="L212"/>
      <c r="M212"/>
      <c r="N212"/>
      <c r="O212"/>
    </row>
    <row r="213" spans="1:15" x14ac:dyDescent="0.2">
      <c r="A213" s="7">
        <v>72</v>
      </c>
      <c r="B213" s="4" t="s">
        <v>175</v>
      </c>
      <c r="C213" s="8" t="s">
        <v>95</v>
      </c>
      <c r="D213" s="28">
        <v>38.744</v>
      </c>
      <c r="E213" s="25">
        <f t="shared" si="7"/>
        <v>7.7488000000000001</v>
      </c>
      <c r="F213" s="3">
        <f t="shared" si="8"/>
        <v>46.492799999999995</v>
      </c>
      <c r="I213"/>
      <c r="J213"/>
      <c r="K213"/>
      <c r="L213"/>
      <c r="M213"/>
      <c r="N213"/>
      <c r="O213"/>
    </row>
    <row r="214" spans="1:15" x14ac:dyDescent="0.2">
      <c r="A214" s="7">
        <v>73</v>
      </c>
      <c r="B214" s="4" t="s">
        <v>176</v>
      </c>
      <c r="C214" s="8" t="s">
        <v>95</v>
      </c>
      <c r="D214" s="28">
        <v>47.298999999999992</v>
      </c>
      <c r="E214" s="25">
        <f t="shared" si="7"/>
        <v>9.4597999999999995</v>
      </c>
      <c r="F214" s="3">
        <f t="shared" si="8"/>
        <v>56.758799999999987</v>
      </c>
      <c r="I214"/>
      <c r="J214"/>
      <c r="K214"/>
      <c r="L214"/>
      <c r="M214"/>
      <c r="N214"/>
      <c r="O214"/>
    </row>
    <row r="215" spans="1:15" x14ac:dyDescent="0.2">
      <c r="A215" s="7">
        <v>74</v>
      </c>
      <c r="B215" s="4" t="s">
        <v>177</v>
      </c>
      <c r="C215" s="8" t="s">
        <v>95</v>
      </c>
      <c r="D215" s="28">
        <v>56.448499999999996</v>
      </c>
      <c r="E215" s="25">
        <f t="shared" si="7"/>
        <v>11.2897</v>
      </c>
      <c r="F215" s="3">
        <f t="shared" si="8"/>
        <v>67.738199999999992</v>
      </c>
      <c r="I215"/>
      <c r="J215"/>
      <c r="K215"/>
      <c r="L215"/>
      <c r="M215"/>
      <c r="N215"/>
      <c r="O215"/>
    </row>
    <row r="216" spans="1:15" ht="38.25" x14ac:dyDescent="0.2">
      <c r="A216" s="7">
        <v>75</v>
      </c>
      <c r="B216" s="4" t="s">
        <v>178</v>
      </c>
      <c r="C216" s="8" t="s">
        <v>95</v>
      </c>
      <c r="D216" s="28">
        <v>72.572499999999991</v>
      </c>
      <c r="E216" s="25">
        <f t="shared" si="7"/>
        <v>14.514499999999998</v>
      </c>
      <c r="F216" s="3">
        <f t="shared" si="8"/>
        <v>87.086999999999989</v>
      </c>
      <c r="I216"/>
      <c r="J216"/>
      <c r="K216"/>
      <c r="L216"/>
      <c r="M216"/>
      <c r="N216"/>
      <c r="O216"/>
    </row>
    <row r="217" spans="1:15" ht="25.5" x14ac:dyDescent="0.2">
      <c r="A217" s="7">
        <v>76</v>
      </c>
      <c r="B217" s="4" t="s">
        <v>179</v>
      </c>
      <c r="C217" s="8" t="s">
        <v>95</v>
      </c>
      <c r="D217" s="28">
        <v>48.734499999999997</v>
      </c>
      <c r="E217" s="25">
        <f t="shared" si="7"/>
        <v>9.7469000000000001</v>
      </c>
      <c r="F217" s="3">
        <f t="shared" si="8"/>
        <v>58.481399999999994</v>
      </c>
      <c r="I217"/>
      <c r="J217"/>
      <c r="K217"/>
      <c r="L217"/>
      <c r="M217"/>
      <c r="N217"/>
      <c r="O217"/>
    </row>
    <row r="218" spans="1:15" x14ac:dyDescent="0.2">
      <c r="A218" s="7">
        <v>77</v>
      </c>
      <c r="B218" s="4" t="s">
        <v>180</v>
      </c>
      <c r="C218" s="8" t="s">
        <v>95</v>
      </c>
      <c r="D218" s="28">
        <v>34.002499999999998</v>
      </c>
      <c r="E218" s="25">
        <f t="shared" si="7"/>
        <v>6.8004999999999995</v>
      </c>
      <c r="F218" s="3">
        <f t="shared" si="8"/>
        <v>40.802999999999997</v>
      </c>
      <c r="I218"/>
      <c r="J218"/>
      <c r="K218"/>
      <c r="L218"/>
      <c r="M218"/>
      <c r="N218"/>
      <c r="O218"/>
    </row>
    <row r="219" spans="1:15" ht="25.5" x14ac:dyDescent="0.2">
      <c r="A219" s="7">
        <v>78</v>
      </c>
      <c r="B219" s="4" t="s">
        <v>181</v>
      </c>
      <c r="C219" s="8" t="s">
        <v>95</v>
      </c>
      <c r="D219" s="28">
        <v>65.293499999999995</v>
      </c>
      <c r="E219" s="25">
        <f t="shared" si="7"/>
        <v>13.0587</v>
      </c>
      <c r="F219" s="3">
        <f t="shared" si="8"/>
        <v>78.352199999999996</v>
      </c>
      <c r="I219"/>
      <c r="J219"/>
      <c r="K219"/>
      <c r="L219"/>
      <c r="M219"/>
      <c r="N219"/>
      <c r="O219"/>
    </row>
    <row r="220" spans="1:15" x14ac:dyDescent="0.2">
      <c r="A220" s="7">
        <v>79</v>
      </c>
      <c r="B220" s="4" t="s">
        <v>182</v>
      </c>
      <c r="C220" s="8" t="s">
        <v>95</v>
      </c>
      <c r="D220" s="28">
        <v>46.661000000000001</v>
      </c>
      <c r="E220" s="25">
        <f t="shared" si="7"/>
        <v>9.3322000000000003</v>
      </c>
      <c r="F220" s="3">
        <f t="shared" si="8"/>
        <v>55.993200000000002</v>
      </c>
      <c r="I220"/>
      <c r="J220"/>
      <c r="K220"/>
      <c r="L220"/>
      <c r="M220"/>
      <c r="N220"/>
      <c r="O220"/>
    </row>
    <row r="221" spans="1:15" x14ac:dyDescent="0.2">
      <c r="A221" s="7">
        <v>80</v>
      </c>
      <c r="B221" s="4" t="s">
        <v>183</v>
      </c>
      <c r="C221" s="8" t="s">
        <v>39</v>
      </c>
      <c r="D221" s="28">
        <v>119.36399999999999</v>
      </c>
      <c r="E221" s="25">
        <f t="shared" si="7"/>
        <v>23.872799999999998</v>
      </c>
      <c r="F221" s="3">
        <f t="shared" si="8"/>
        <v>143.23679999999999</v>
      </c>
      <c r="I221"/>
      <c r="J221"/>
      <c r="K221"/>
      <c r="L221"/>
      <c r="M221"/>
      <c r="N221"/>
      <c r="O221"/>
    </row>
    <row r="222" spans="1:15" x14ac:dyDescent="0.2">
      <c r="A222" s="7">
        <v>81</v>
      </c>
      <c r="B222" s="4" t="s">
        <v>184</v>
      </c>
      <c r="C222" s="8" t="s">
        <v>39</v>
      </c>
      <c r="D222" s="28">
        <v>129.32550000000001</v>
      </c>
      <c r="E222" s="25">
        <f t="shared" si="7"/>
        <v>25.865100000000002</v>
      </c>
      <c r="F222" s="3">
        <f t="shared" si="8"/>
        <v>155.19059999999999</v>
      </c>
      <c r="I222"/>
      <c r="J222"/>
      <c r="K222"/>
      <c r="L222"/>
      <c r="M222"/>
      <c r="N222"/>
      <c r="O222"/>
    </row>
    <row r="223" spans="1:15" x14ac:dyDescent="0.2">
      <c r="A223" s="7">
        <v>82</v>
      </c>
      <c r="B223" s="4" t="s">
        <v>185</v>
      </c>
      <c r="C223" s="8" t="s">
        <v>39</v>
      </c>
      <c r="D223" s="28">
        <v>151.20599999999999</v>
      </c>
      <c r="E223" s="25">
        <f t="shared" si="7"/>
        <v>30.241199999999999</v>
      </c>
      <c r="F223" s="3">
        <f t="shared" si="8"/>
        <v>181.44719999999998</v>
      </c>
      <c r="I223"/>
      <c r="J223"/>
      <c r="K223"/>
      <c r="L223"/>
      <c r="M223"/>
      <c r="N223"/>
      <c r="O223"/>
    </row>
    <row r="224" spans="1:15" x14ac:dyDescent="0.2">
      <c r="A224" s="7">
        <v>83</v>
      </c>
      <c r="B224" s="4" t="s">
        <v>186</v>
      </c>
      <c r="C224" s="8" t="s">
        <v>39</v>
      </c>
      <c r="D224" s="28">
        <v>170.08500000000001</v>
      </c>
      <c r="E224" s="25">
        <f t="shared" si="7"/>
        <v>34.017000000000003</v>
      </c>
      <c r="F224" s="3">
        <f t="shared" si="8"/>
        <v>204.102</v>
      </c>
      <c r="I224"/>
      <c r="J224"/>
      <c r="K224"/>
      <c r="L224"/>
      <c r="M224"/>
      <c r="N224"/>
      <c r="O224"/>
    </row>
    <row r="225" spans="1:15" x14ac:dyDescent="0.2">
      <c r="A225" s="7">
        <v>84</v>
      </c>
      <c r="B225" s="4" t="s">
        <v>187</v>
      </c>
      <c r="C225" s="8" t="s">
        <v>39</v>
      </c>
      <c r="D225" s="28">
        <v>187.97799999999998</v>
      </c>
      <c r="E225" s="25">
        <f t="shared" si="7"/>
        <v>37.595599999999997</v>
      </c>
      <c r="F225" s="3">
        <f t="shared" si="8"/>
        <v>225.57359999999997</v>
      </c>
      <c r="I225"/>
      <c r="J225"/>
      <c r="K225"/>
      <c r="L225"/>
      <c r="M225"/>
      <c r="N225"/>
      <c r="O225"/>
    </row>
    <row r="226" spans="1:15" x14ac:dyDescent="0.2">
      <c r="A226" s="7">
        <v>85</v>
      </c>
      <c r="B226" s="4" t="s">
        <v>188</v>
      </c>
      <c r="C226" s="8" t="s">
        <v>39</v>
      </c>
      <c r="D226" s="28">
        <v>282.48899999999998</v>
      </c>
      <c r="E226" s="25">
        <f t="shared" si="7"/>
        <v>56.497799999999998</v>
      </c>
      <c r="F226" s="3">
        <f t="shared" si="8"/>
        <v>338.98679999999996</v>
      </c>
      <c r="I226"/>
      <c r="J226"/>
      <c r="K226"/>
      <c r="L226"/>
      <c r="M226"/>
      <c r="N226"/>
      <c r="O226"/>
    </row>
    <row r="227" spans="1:15" x14ac:dyDescent="0.2">
      <c r="A227" s="7">
        <v>86</v>
      </c>
      <c r="B227" s="4" t="s">
        <v>189</v>
      </c>
      <c r="C227" s="8" t="s">
        <v>39</v>
      </c>
      <c r="D227" s="28">
        <v>377.97149999999999</v>
      </c>
      <c r="E227" s="25">
        <f t="shared" si="7"/>
        <v>75.594300000000004</v>
      </c>
      <c r="F227" s="3">
        <f t="shared" si="8"/>
        <v>453.56579999999997</v>
      </c>
      <c r="I227"/>
      <c r="J227"/>
      <c r="K227"/>
      <c r="L227"/>
      <c r="M227"/>
      <c r="N227"/>
      <c r="O227"/>
    </row>
    <row r="228" spans="1:15" x14ac:dyDescent="0.2">
      <c r="A228" s="7">
        <v>87</v>
      </c>
      <c r="B228" s="4" t="s">
        <v>190</v>
      </c>
      <c r="C228" s="8" t="s">
        <v>39</v>
      </c>
      <c r="D228" s="28">
        <v>576.92599999999993</v>
      </c>
      <c r="E228" s="25">
        <f t="shared" si="7"/>
        <v>115.3852</v>
      </c>
      <c r="F228" s="3">
        <f t="shared" si="8"/>
        <v>692.31119999999987</v>
      </c>
      <c r="I228"/>
      <c r="J228"/>
      <c r="K228"/>
      <c r="L228"/>
      <c r="M228"/>
      <c r="N228"/>
      <c r="O228"/>
    </row>
    <row r="229" spans="1:15" ht="25.5" x14ac:dyDescent="0.2">
      <c r="A229" s="7">
        <v>88</v>
      </c>
      <c r="B229" s="4" t="s">
        <v>191</v>
      </c>
      <c r="C229" s="8" t="s">
        <v>65</v>
      </c>
      <c r="D229" s="28">
        <v>168789.5845</v>
      </c>
      <c r="E229" s="25">
        <f t="shared" si="7"/>
        <v>33757.916900000004</v>
      </c>
      <c r="F229" s="3">
        <f t="shared" si="8"/>
        <v>202547.50139999998</v>
      </c>
      <c r="I229"/>
      <c r="J229"/>
      <c r="K229"/>
      <c r="L229"/>
      <c r="M229"/>
      <c r="N229"/>
      <c r="O229"/>
    </row>
    <row r="230" spans="1:15" ht="25.5" x14ac:dyDescent="0.2">
      <c r="A230" s="7">
        <v>89</v>
      </c>
      <c r="B230" s="4" t="s">
        <v>192</v>
      </c>
      <c r="C230" s="8" t="s">
        <v>65</v>
      </c>
      <c r="D230" s="28">
        <v>1952.3815</v>
      </c>
      <c r="E230" s="25">
        <f t="shared" si="7"/>
        <v>390.47630000000004</v>
      </c>
      <c r="F230" s="3">
        <f t="shared" si="8"/>
        <v>2342.8577999999998</v>
      </c>
      <c r="I230"/>
      <c r="J230"/>
      <c r="K230"/>
      <c r="L230"/>
      <c r="M230"/>
      <c r="N230"/>
      <c r="O230"/>
    </row>
    <row r="231" spans="1:15" ht="25.5" x14ac:dyDescent="0.2">
      <c r="A231" s="7">
        <v>90</v>
      </c>
      <c r="B231" s="4" t="s">
        <v>193</v>
      </c>
      <c r="C231" s="8" t="s">
        <v>65</v>
      </c>
      <c r="D231" s="28">
        <v>2275.4559999999997</v>
      </c>
      <c r="E231" s="25">
        <f t="shared" si="7"/>
        <v>455.09119999999996</v>
      </c>
      <c r="F231" s="3">
        <f t="shared" si="8"/>
        <v>2730.5471999999995</v>
      </c>
      <c r="I231"/>
      <c r="J231"/>
      <c r="K231"/>
      <c r="L231"/>
      <c r="M231"/>
      <c r="N231"/>
      <c r="O231"/>
    </row>
    <row r="232" spans="1:15" ht="25.5" x14ac:dyDescent="0.2">
      <c r="A232" s="7">
        <v>91</v>
      </c>
      <c r="B232" s="4" t="s">
        <v>194</v>
      </c>
      <c r="C232" s="8" t="s">
        <v>65</v>
      </c>
      <c r="D232" s="28">
        <v>2598.5594999999998</v>
      </c>
      <c r="E232" s="25">
        <f t="shared" si="7"/>
        <v>519.71190000000001</v>
      </c>
      <c r="F232" s="3">
        <f t="shared" si="8"/>
        <v>3118.2713999999996</v>
      </c>
      <c r="I232"/>
      <c r="J232"/>
      <c r="K232"/>
      <c r="L232"/>
      <c r="M232"/>
      <c r="N232"/>
      <c r="O232"/>
    </row>
    <row r="233" spans="1:15" ht="25.5" x14ac:dyDescent="0.2">
      <c r="A233" s="7">
        <v>92</v>
      </c>
      <c r="B233" s="4" t="s">
        <v>195</v>
      </c>
      <c r="C233" s="8" t="s">
        <v>65</v>
      </c>
      <c r="D233" s="28">
        <v>3120.7044999999998</v>
      </c>
      <c r="E233" s="25">
        <f t="shared" si="7"/>
        <v>624.14089999999999</v>
      </c>
      <c r="F233" s="3">
        <f t="shared" si="8"/>
        <v>3744.8453999999997</v>
      </c>
      <c r="I233"/>
      <c r="J233"/>
      <c r="K233"/>
      <c r="L233"/>
      <c r="M233"/>
      <c r="N233"/>
      <c r="O233"/>
    </row>
    <row r="234" spans="1:15" ht="25.5" x14ac:dyDescent="0.2">
      <c r="A234" s="7">
        <v>93</v>
      </c>
      <c r="B234" s="4" t="s">
        <v>196</v>
      </c>
      <c r="C234" s="8" t="s">
        <v>65</v>
      </c>
      <c r="D234" s="28">
        <v>3419.2739999999999</v>
      </c>
      <c r="E234" s="25">
        <f t="shared" si="7"/>
        <v>683.85480000000007</v>
      </c>
      <c r="F234" s="3">
        <f t="shared" si="8"/>
        <v>4103.1287999999995</v>
      </c>
      <c r="I234"/>
      <c r="J234"/>
      <c r="K234"/>
      <c r="L234"/>
      <c r="M234"/>
      <c r="N234"/>
      <c r="O234"/>
    </row>
    <row r="235" spans="1:15" ht="25.5" x14ac:dyDescent="0.2">
      <c r="A235" s="7">
        <v>94</v>
      </c>
      <c r="B235" s="4" t="s">
        <v>197</v>
      </c>
      <c r="C235" s="8" t="s">
        <v>65</v>
      </c>
      <c r="D235" s="28">
        <v>2026.81</v>
      </c>
      <c r="E235" s="25">
        <f t="shared" si="7"/>
        <v>405.36200000000002</v>
      </c>
      <c r="F235" s="3">
        <f t="shared" si="8"/>
        <v>2432.172</v>
      </c>
      <c r="I235"/>
      <c r="J235"/>
      <c r="K235"/>
      <c r="L235"/>
      <c r="M235"/>
      <c r="N235"/>
      <c r="O235"/>
    </row>
    <row r="236" spans="1:15" ht="25.5" x14ac:dyDescent="0.2">
      <c r="A236" s="7">
        <v>95</v>
      </c>
      <c r="B236" s="4" t="s">
        <v>198</v>
      </c>
      <c r="C236" s="8" t="s">
        <v>65</v>
      </c>
      <c r="D236" s="28">
        <v>2548.9259999999999</v>
      </c>
      <c r="E236" s="25">
        <f t="shared" si="7"/>
        <v>509.78520000000003</v>
      </c>
      <c r="F236" s="3">
        <f t="shared" si="8"/>
        <v>3058.7111999999997</v>
      </c>
      <c r="I236"/>
      <c r="J236"/>
      <c r="K236"/>
      <c r="L236"/>
      <c r="M236"/>
      <c r="N236"/>
      <c r="O236"/>
    </row>
    <row r="237" spans="1:15" ht="25.5" x14ac:dyDescent="0.2">
      <c r="A237" s="7">
        <v>96</v>
      </c>
      <c r="B237" s="4" t="s">
        <v>199</v>
      </c>
      <c r="C237" s="8" t="s">
        <v>65</v>
      </c>
      <c r="D237" s="28">
        <v>2946.951</v>
      </c>
      <c r="E237" s="25">
        <f t="shared" si="7"/>
        <v>589.39020000000005</v>
      </c>
      <c r="F237" s="3">
        <f t="shared" si="8"/>
        <v>3536.3411999999998</v>
      </c>
      <c r="I237"/>
      <c r="J237"/>
      <c r="K237"/>
      <c r="L237"/>
      <c r="M237"/>
      <c r="N237"/>
      <c r="O237"/>
    </row>
    <row r="238" spans="1:15" ht="25.5" x14ac:dyDescent="0.2">
      <c r="A238" s="7">
        <v>97</v>
      </c>
      <c r="B238" s="4" t="s">
        <v>200</v>
      </c>
      <c r="C238" s="8" t="s">
        <v>65</v>
      </c>
      <c r="D238" s="28">
        <v>3482.0590000000002</v>
      </c>
      <c r="E238" s="25">
        <f t="shared" si="7"/>
        <v>696.41180000000008</v>
      </c>
      <c r="F238" s="3">
        <f t="shared" si="8"/>
        <v>4178.4708000000001</v>
      </c>
      <c r="I238"/>
      <c r="J238"/>
      <c r="K238"/>
      <c r="L238"/>
      <c r="M238"/>
      <c r="N238"/>
      <c r="O238"/>
    </row>
    <row r="239" spans="1:15" ht="25.5" x14ac:dyDescent="0.2">
      <c r="A239" s="7">
        <v>98</v>
      </c>
      <c r="B239" s="4" t="s">
        <v>201</v>
      </c>
      <c r="C239" s="8" t="s">
        <v>65</v>
      </c>
      <c r="D239" s="28">
        <v>3991.3135000000002</v>
      </c>
      <c r="E239" s="25">
        <f t="shared" si="7"/>
        <v>798.26270000000011</v>
      </c>
      <c r="F239" s="3">
        <f t="shared" si="8"/>
        <v>4789.5762000000004</v>
      </c>
      <c r="I239"/>
      <c r="J239"/>
      <c r="K239"/>
      <c r="L239"/>
      <c r="M239"/>
      <c r="N239"/>
      <c r="O239"/>
    </row>
    <row r="240" spans="1:15" ht="38.25" x14ac:dyDescent="0.2">
      <c r="A240" s="7">
        <v>99</v>
      </c>
      <c r="B240" s="4" t="s">
        <v>202</v>
      </c>
      <c r="C240" s="8" t="s">
        <v>65</v>
      </c>
      <c r="D240" s="28">
        <v>1491.8179999999998</v>
      </c>
      <c r="E240" s="25">
        <f t="shared" si="7"/>
        <v>298.36359999999996</v>
      </c>
      <c r="F240" s="3">
        <f t="shared" si="8"/>
        <v>1790.1815999999997</v>
      </c>
      <c r="I240"/>
      <c r="J240"/>
      <c r="K240"/>
      <c r="L240"/>
      <c r="M240"/>
      <c r="N240"/>
      <c r="O240"/>
    </row>
    <row r="241" spans="1:15" ht="38.25" x14ac:dyDescent="0.2">
      <c r="A241" s="7">
        <v>100</v>
      </c>
      <c r="B241" s="4" t="s">
        <v>203</v>
      </c>
      <c r="C241" s="8" t="s">
        <v>65</v>
      </c>
      <c r="D241" s="28">
        <v>1840.7604999999999</v>
      </c>
      <c r="E241" s="25">
        <f t="shared" si="7"/>
        <v>368.15210000000002</v>
      </c>
      <c r="F241" s="3">
        <f t="shared" si="8"/>
        <v>2208.9125999999997</v>
      </c>
      <c r="I241"/>
      <c r="J241"/>
      <c r="K241"/>
      <c r="L241"/>
      <c r="M241"/>
      <c r="N241"/>
      <c r="O241"/>
    </row>
    <row r="242" spans="1:15" ht="38.25" x14ac:dyDescent="0.2">
      <c r="A242" s="7">
        <v>101</v>
      </c>
      <c r="B242" s="4" t="s">
        <v>204</v>
      </c>
      <c r="C242" s="8" t="s">
        <v>65</v>
      </c>
      <c r="D242" s="28">
        <v>2113.4764999999998</v>
      </c>
      <c r="E242" s="25">
        <f t="shared" si="7"/>
        <v>422.69529999999997</v>
      </c>
      <c r="F242" s="3">
        <f t="shared" si="8"/>
        <v>2536.1717999999996</v>
      </c>
      <c r="I242"/>
      <c r="J242"/>
      <c r="K242"/>
      <c r="L242"/>
      <c r="M242"/>
      <c r="N242"/>
      <c r="O242"/>
    </row>
    <row r="243" spans="1:15" x14ac:dyDescent="0.2">
      <c r="A243" s="7">
        <v>102</v>
      </c>
      <c r="B243" s="4" t="s">
        <v>205</v>
      </c>
      <c r="C243" s="8" t="s">
        <v>65</v>
      </c>
      <c r="D243" s="28">
        <v>701.20549999999992</v>
      </c>
      <c r="E243" s="25">
        <f t="shared" si="7"/>
        <v>140.24109999999999</v>
      </c>
      <c r="F243" s="3">
        <f t="shared" si="8"/>
        <v>841.44659999999988</v>
      </c>
      <c r="I243"/>
      <c r="J243"/>
      <c r="K243"/>
      <c r="L243"/>
      <c r="M243"/>
      <c r="N243"/>
      <c r="O243"/>
    </row>
    <row r="244" spans="1:15" x14ac:dyDescent="0.2">
      <c r="A244" s="7">
        <v>103</v>
      </c>
      <c r="B244" s="4" t="s">
        <v>206</v>
      </c>
      <c r="C244" s="8" t="s">
        <v>65</v>
      </c>
      <c r="D244" s="28">
        <v>3450.5504999999998</v>
      </c>
      <c r="E244" s="25">
        <f t="shared" si="7"/>
        <v>690.11009999999999</v>
      </c>
      <c r="F244" s="3">
        <f t="shared" si="8"/>
        <v>4140.6605999999992</v>
      </c>
      <c r="I244"/>
      <c r="J244"/>
      <c r="K244"/>
      <c r="L244"/>
      <c r="M244"/>
      <c r="N244"/>
      <c r="O244"/>
    </row>
    <row r="245" spans="1:15" x14ac:dyDescent="0.2">
      <c r="A245" s="7">
        <v>104</v>
      </c>
      <c r="B245" s="4" t="s">
        <v>207</v>
      </c>
      <c r="C245" s="8" t="s">
        <v>65</v>
      </c>
      <c r="D245" s="28">
        <v>4137.0529999999999</v>
      </c>
      <c r="E245" s="25">
        <f t="shared" si="7"/>
        <v>827.41060000000004</v>
      </c>
      <c r="F245" s="3">
        <f t="shared" si="8"/>
        <v>4964.4636</v>
      </c>
      <c r="I245"/>
      <c r="J245"/>
      <c r="K245"/>
      <c r="L245"/>
      <c r="M245"/>
      <c r="N245"/>
      <c r="O245"/>
    </row>
    <row r="246" spans="1:15" x14ac:dyDescent="0.2">
      <c r="A246" s="7">
        <v>105</v>
      </c>
      <c r="B246" s="4" t="s">
        <v>208</v>
      </c>
      <c r="C246" s="8" t="s">
        <v>65</v>
      </c>
      <c r="D246" s="28">
        <v>1422.0585000000001</v>
      </c>
      <c r="E246" s="25">
        <f t="shared" si="7"/>
        <v>284.41170000000005</v>
      </c>
      <c r="F246" s="3">
        <f t="shared" si="8"/>
        <v>1706.4702</v>
      </c>
      <c r="I246"/>
      <c r="J246"/>
      <c r="K246"/>
      <c r="L246"/>
      <c r="M246"/>
      <c r="N246"/>
      <c r="O246"/>
    </row>
    <row r="247" spans="1:15" x14ac:dyDescent="0.2">
      <c r="A247" s="7">
        <v>106</v>
      </c>
      <c r="B247" s="4" t="s">
        <v>209</v>
      </c>
      <c r="C247" s="8" t="s">
        <v>65</v>
      </c>
      <c r="D247" s="28">
        <v>2935.6264999999999</v>
      </c>
      <c r="E247" s="25">
        <f t="shared" si="7"/>
        <v>587.12530000000004</v>
      </c>
      <c r="F247" s="3">
        <f t="shared" si="8"/>
        <v>3522.7517999999995</v>
      </c>
      <c r="I247"/>
      <c r="J247"/>
      <c r="K247"/>
      <c r="L247"/>
      <c r="M247"/>
      <c r="N247"/>
      <c r="O247"/>
    </row>
    <row r="248" spans="1:15" x14ac:dyDescent="0.2">
      <c r="A248" s="7">
        <v>107</v>
      </c>
      <c r="B248" s="4" t="s">
        <v>210</v>
      </c>
      <c r="C248" s="8" t="s">
        <v>65</v>
      </c>
      <c r="D248" s="28">
        <v>5274.5924999999997</v>
      </c>
      <c r="E248" s="25">
        <f t="shared" si="7"/>
        <v>1054.9185</v>
      </c>
      <c r="F248" s="3">
        <f t="shared" si="8"/>
        <v>6329.5109999999995</v>
      </c>
      <c r="I248"/>
      <c r="J248"/>
      <c r="K248"/>
      <c r="L248"/>
      <c r="M248"/>
      <c r="N248"/>
      <c r="O248"/>
    </row>
    <row r="249" spans="1:15" x14ac:dyDescent="0.2">
      <c r="A249" s="7">
        <v>108</v>
      </c>
      <c r="B249" s="4" t="s">
        <v>211</v>
      </c>
      <c r="C249" s="8" t="s">
        <v>65</v>
      </c>
      <c r="D249" s="28">
        <v>1410.9804999999999</v>
      </c>
      <c r="E249" s="25">
        <f t="shared" si="7"/>
        <v>282.1961</v>
      </c>
      <c r="F249" s="3">
        <f t="shared" si="8"/>
        <v>1693.1765999999998</v>
      </c>
      <c r="I249"/>
      <c r="J249"/>
      <c r="K249"/>
      <c r="L249"/>
      <c r="M249"/>
      <c r="N249"/>
      <c r="O249"/>
    </row>
    <row r="250" spans="1:15" x14ac:dyDescent="0.2">
      <c r="A250" s="7">
        <v>109</v>
      </c>
      <c r="B250" s="4" t="s">
        <v>212</v>
      </c>
      <c r="C250" s="8" t="s">
        <v>65</v>
      </c>
      <c r="D250" s="28">
        <v>1875.807</v>
      </c>
      <c r="E250" s="25">
        <f t="shared" si="7"/>
        <v>375.16140000000001</v>
      </c>
      <c r="F250" s="3">
        <f t="shared" si="8"/>
        <v>2250.9683999999997</v>
      </c>
      <c r="I250"/>
      <c r="J250"/>
      <c r="K250"/>
      <c r="L250"/>
      <c r="M250"/>
      <c r="N250"/>
      <c r="O250"/>
    </row>
    <row r="251" spans="1:15" x14ac:dyDescent="0.2">
      <c r="A251" s="7">
        <v>110</v>
      </c>
      <c r="B251" s="4" t="s">
        <v>213</v>
      </c>
      <c r="C251" s="8" t="s">
        <v>65</v>
      </c>
      <c r="D251" s="28">
        <v>2767.5135</v>
      </c>
      <c r="E251" s="25">
        <f t="shared" si="7"/>
        <v>553.5027</v>
      </c>
      <c r="F251" s="3">
        <f t="shared" si="8"/>
        <v>3321.0162</v>
      </c>
      <c r="I251"/>
      <c r="J251"/>
      <c r="K251"/>
      <c r="L251"/>
      <c r="M251"/>
      <c r="N251"/>
      <c r="O251"/>
    </row>
    <row r="252" spans="1:15" x14ac:dyDescent="0.2">
      <c r="A252" s="7">
        <v>111</v>
      </c>
      <c r="B252" s="4" t="s">
        <v>214</v>
      </c>
      <c r="C252" s="8" t="s">
        <v>65</v>
      </c>
      <c r="D252" s="28">
        <v>3939.6935000000003</v>
      </c>
      <c r="E252" s="25">
        <f t="shared" si="7"/>
        <v>787.93870000000015</v>
      </c>
      <c r="F252" s="3">
        <f t="shared" si="8"/>
        <v>4727.6322</v>
      </c>
      <c r="I252"/>
      <c r="J252"/>
      <c r="K252"/>
      <c r="L252"/>
      <c r="M252"/>
      <c r="N252"/>
      <c r="O252"/>
    </row>
    <row r="253" spans="1:15" x14ac:dyDescent="0.2">
      <c r="A253" s="7">
        <v>112</v>
      </c>
      <c r="B253" s="4" t="s">
        <v>215</v>
      </c>
      <c r="C253" s="8" t="s">
        <v>65</v>
      </c>
      <c r="D253" s="28">
        <v>6014.8319999999994</v>
      </c>
      <c r="E253" s="25">
        <f t="shared" si="7"/>
        <v>1202.9664</v>
      </c>
      <c r="F253" s="3">
        <f t="shared" si="8"/>
        <v>7217.7983999999988</v>
      </c>
      <c r="I253"/>
      <c r="J253"/>
      <c r="K253"/>
      <c r="L253"/>
      <c r="M253"/>
      <c r="N253"/>
      <c r="O253"/>
    </row>
    <row r="254" spans="1:15" x14ac:dyDescent="0.2">
      <c r="A254" s="7">
        <v>113</v>
      </c>
      <c r="B254" s="4" t="s">
        <v>216</v>
      </c>
      <c r="C254" s="8" t="s">
        <v>65</v>
      </c>
      <c r="D254" s="28">
        <v>9380.1659999999993</v>
      </c>
      <c r="E254" s="25">
        <f t="shared" si="7"/>
        <v>1876.0331999999999</v>
      </c>
      <c r="F254" s="3">
        <f t="shared" si="8"/>
        <v>11256.199199999999</v>
      </c>
      <c r="I254"/>
      <c r="J254"/>
      <c r="K254"/>
      <c r="L254"/>
      <c r="M254"/>
      <c r="N254"/>
      <c r="O254"/>
    </row>
    <row r="255" spans="1:15" x14ac:dyDescent="0.2">
      <c r="A255" s="7">
        <v>114</v>
      </c>
      <c r="B255" s="4" t="s">
        <v>217</v>
      </c>
      <c r="C255" s="8" t="s">
        <v>65</v>
      </c>
      <c r="D255" s="28">
        <v>37812.621499999994</v>
      </c>
      <c r="E255" s="25">
        <f t="shared" si="7"/>
        <v>7562.5242999999991</v>
      </c>
      <c r="F255" s="3">
        <f t="shared" si="8"/>
        <v>45375.145799999991</v>
      </c>
      <c r="I255"/>
      <c r="J255"/>
      <c r="K255"/>
      <c r="L255"/>
      <c r="M255"/>
      <c r="N255"/>
      <c r="O255"/>
    </row>
    <row r="256" spans="1:15" x14ac:dyDescent="0.2">
      <c r="A256" s="7">
        <v>115</v>
      </c>
      <c r="B256" s="4" t="s">
        <v>218</v>
      </c>
      <c r="C256" s="8" t="s">
        <v>219</v>
      </c>
      <c r="D256" s="28">
        <v>100698.179</v>
      </c>
      <c r="E256" s="25">
        <f t="shared" si="7"/>
        <v>20139.635800000004</v>
      </c>
      <c r="F256" s="3">
        <f t="shared" si="8"/>
        <v>120837.81479999999</v>
      </c>
      <c r="I256"/>
      <c r="J256"/>
      <c r="K256"/>
      <c r="L256"/>
      <c r="M256"/>
      <c r="N256"/>
      <c r="O256"/>
    </row>
    <row r="257" spans="1:15" x14ac:dyDescent="0.2">
      <c r="A257" s="7">
        <v>116</v>
      </c>
      <c r="B257" s="4" t="s">
        <v>220</v>
      </c>
      <c r="C257" s="8" t="s">
        <v>219</v>
      </c>
      <c r="D257" s="28">
        <v>164455.96950000001</v>
      </c>
      <c r="E257" s="25">
        <f t="shared" si="7"/>
        <v>32891.193900000006</v>
      </c>
      <c r="F257" s="3">
        <f t="shared" si="8"/>
        <v>197347.16339999999</v>
      </c>
      <c r="I257"/>
      <c r="J257"/>
      <c r="K257"/>
      <c r="L257"/>
      <c r="M257"/>
      <c r="N257"/>
      <c r="O257"/>
    </row>
    <row r="258" spans="1:15" x14ac:dyDescent="0.2">
      <c r="A258" s="7">
        <v>117</v>
      </c>
      <c r="B258" s="4" t="s">
        <v>221</v>
      </c>
      <c r="C258" s="8" t="s">
        <v>65</v>
      </c>
      <c r="D258" s="28">
        <v>6548.6205</v>
      </c>
      <c r="E258" s="25">
        <f t="shared" si="7"/>
        <v>1309.7241000000001</v>
      </c>
      <c r="F258" s="3">
        <f t="shared" si="8"/>
        <v>7858.3445999999994</v>
      </c>
      <c r="I258"/>
      <c r="J258"/>
      <c r="K258"/>
      <c r="L258"/>
      <c r="M258"/>
      <c r="N258"/>
      <c r="O258"/>
    </row>
    <row r="259" spans="1:15" x14ac:dyDescent="0.2">
      <c r="A259" s="7">
        <v>118</v>
      </c>
      <c r="B259" s="4" t="s">
        <v>222</v>
      </c>
      <c r="C259" s="8" t="s">
        <v>65</v>
      </c>
      <c r="D259" s="28">
        <v>7109.088999999999</v>
      </c>
      <c r="E259" s="25">
        <f t="shared" si="7"/>
        <v>1421.8177999999998</v>
      </c>
      <c r="F259" s="3">
        <f t="shared" si="8"/>
        <v>8530.9067999999988</v>
      </c>
      <c r="I259"/>
      <c r="J259"/>
      <c r="K259"/>
      <c r="L259"/>
      <c r="M259"/>
      <c r="N259"/>
      <c r="O259"/>
    </row>
    <row r="260" spans="1:15" x14ac:dyDescent="0.2">
      <c r="A260" s="7">
        <v>119</v>
      </c>
      <c r="B260" s="4" t="s">
        <v>223</v>
      </c>
      <c r="C260" s="8" t="s">
        <v>65</v>
      </c>
      <c r="D260" s="28">
        <v>12634.806999999999</v>
      </c>
      <c r="E260" s="25">
        <f t="shared" si="7"/>
        <v>2526.9614000000001</v>
      </c>
      <c r="F260" s="3">
        <f t="shared" si="8"/>
        <v>15161.768399999997</v>
      </c>
      <c r="I260"/>
      <c r="J260"/>
      <c r="K260"/>
      <c r="L260"/>
      <c r="M260"/>
      <c r="N260"/>
      <c r="O260"/>
    </row>
    <row r="261" spans="1:15" x14ac:dyDescent="0.2">
      <c r="A261" s="7">
        <v>120</v>
      </c>
      <c r="B261" s="4" t="s">
        <v>224</v>
      </c>
      <c r="C261" s="8" t="s">
        <v>65</v>
      </c>
      <c r="D261" s="28">
        <v>7519.9174999999996</v>
      </c>
      <c r="E261" s="25">
        <f t="shared" si="7"/>
        <v>1503.9835</v>
      </c>
      <c r="F261" s="3">
        <f t="shared" si="8"/>
        <v>9023.9009999999998</v>
      </c>
      <c r="I261"/>
      <c r="J261"/>
      <c r="K261"/>
      <c r="L261"/>
      <c r="M261"/>
      <c r="N261"/>
      <c r="O261"/>
    </row>
    <row r="262" spans="1:15" x14ac:dyDescent="0.2">
      <c r="A262" s="7">
        <v>121</v>
      </c>
      <c r="B262" s="4" t="s">
        <v>225</v>
      </c>
      <c r="C262" s="8" t="s">
        <v>65</v>
      </c>
      <c r="D262" s="28">
        <v>9822.9379999999983</v>
      </c>
      <c r="E262" s="25">
        <f t="shared" si="7"/>
        <v>1964.5875999999998</v>
      </c>
      <c r="F262" s="3">
        <f t="shared" si="8"/>
        <v>11787.525599999997</v>
      </c>
      <c r="I262"/>
      <c r="J262"/>
      <c r="K262"/>
      <c r="L262"/>
      <c r="M262"/>
      <c r="N262"/>
      <c r="O262"/>
    </row>
    <row r="263" spans="1:15" x14ac:dyDescent="0.2">
      <c r="A263" s="7">
        <v>122</v>
      </c>
      <c r="B263" s="4" t="s">
        <v>226</v>
      </c>
      <c r="C263" s="8" t="s">
        <v>65</v>
      </c>
      <c r="D263" s="28">
        <v>16523.706999999999</v>
      </c>
      <c r="E263" s="25">
        <f t="shared" ref="E263:E326" si="9">D263*0.2</f>
        <v>3304.7413999999999</v>
      </c>
      <c r="F263" s="3">
        <f t="shared" si="8"/>
        <v>19828.448399999997</v>
      </c>
      <c r="I263"/>
      <c r="J263"/>
      <c r="K263"/>
      <c r="L263"/>
      <c r="M263"/>
      <c r="N263"/>
      <c r="O263"/>
    </row>
    <row r="264" spans="1:15" x14ac:dyDescent="0.2">
      <c r="A264" s="7">
        <v>123</v>
      </c>
      <c r="B264" s="4" t="s">
        <v>227</v>
      </c>
      <c r="C264" s="8" t="s">
        <v>65</v>
      </c>
      <c r="D264" s="28">
        <v>12509.73</v>
      </c>
      <c r="E264" s="25">
        <f t="shared" si="9"/>
        <v>2501.9459999999999</v>
      </c>
      <c r="F264" s="3">
        <f t="shared" si="8"/>
        <v>15011.675999999999</v>
      </c>
      <c r="I264"/>
      <c r="J264"/>
      <c r="K264"/>
      <c r="L264"/>
      <c r="M264"/>
      <c r="N264"/>
      <c r="O264"/>
    </row>
    <row r="265" spans="1:15" x14ac:dyDescent="0.2">
      <c r="A265" s="7">
        <v>124</v>
      </c>
      <c r="B265" s="4" t="s">
        <v>228</v>
      </c>
      <c r="C265" s="8" t="s">
        <v>65</v>
      </c>
      <c r="D265" s="28">
        <v>53916.872500000005</v>
      </c>
      <c r="E265" s="25">
        <f t="shared" si="9"/>
        <v>10783.374500000002</v>
      </c>
      <c r="F265" s="3">
        <f t="shared" si="8"/>
        <v>64700.247000000003</v>
      </c>
      <c r="I265"/>
      <c r="J265"/>
      <c r="K265"/>
      <c r="L265"/>
      <c r="M265"/>
      <c r="N265"/>
      <c r="O265"/>
    </row>
    <row r="266" spans="1:15" x14ac:dyDescent="0.2">
      <c r="A266" s="7">
        <v>125</v>
      </c>
      <c r="B266" s="4" t="s">
        <v>229</v>
      </c>
      <c r="C266" s="8" t="s">
        <v>65</v>
      </c>
      <c r="D266" s="28">
        <v>503378.47649999999</v>
      </c>
      <c r="E266" s="25">
        <f t="shared" si="9"/>
        <v>100675.69530000001</v>
      </c>
      <c r="F266" s="3">
        <f t="shared" si="8"/>
        <v>604054.17180000001</v>
      </c>
      <c r="I266"/>
      <c r="J266"/>
      <c r="K266"/>
      <c r="L266"/>
      <c r="M266"/>
      <c r="N266"/>
      <c r="O266"/>
    </row>
    <row r="267" spans="1:15" x14ac:dyDescent="0.2">
      <c r="A267" s="7">
        <v>126</v>
      </c>
      <c r="B267" s="4" t="s">
        <v>230</v>
      </c>
      <c r="C267" s="8" t="s">
        <v>219</v>
      </c>
      <c r="D267" s="28">
        <v>4462.3459999999995</v>
      </c>
      <c r="E267" s="25">
        <f t="shared" si="9"/>
        <v>892.4692</v>
      </c>
      <c r="F267" s="3">
        <f t="shared" si="8"/>
        <v>5354.8151999999991</v>
      </c>
      <c r="I267"/>
      <c r="J267"/>
      <c r="K267"/>
      <c r="L267"/>
      <c r="M267"/>
      <c r="N267"/>
      <c r="O267"/>
    </row>
    <row r="268" spans="1:15" x14ac:dyDescent="0.2">
      <c r="A268" s="7">
        <v>127</v>
      </c>
      <c r="B268" s="4" t="s">
        <v>231</v>
      </c>
      <c r="C268" s="8" t="s">
        <v>219</v>
      </c>
      <c r="D268" s="28">
        <v>10702.899500000001</v>
      </c>
      <c r="E268" s="25">
        <f t="shared" si="9"/>
        <v>2140.5799000000002</v>
      </c>
      <c r="F268" s="3">
        <f t="shared" si="8"/>
        <v>12843.479400000002</v>
      </c>
      <c r="I268"/>
      <c r="J268"/>
      <c r="K268"/>
      <c r="L268"/>
      <c r="M268"/>
      <c r="N268"/>
      <c r="O268"/>
    </row>
    <row r="269" spans="1:15" ht="25.5" x14ac:dyDescent="0.2">
      <c r="A269" s="7">
        <v>128</v>
      </c>
      <c r="B269" s="4" t="s">
        <v>232</v>
      </c>
      <c r="C269" s="8" t="s">
        <v>233</v>
      </c>
      <c r="D269" s="28">
        <v>4070.0484999999994</v>
      </c>
      <c r="E269" s="25">
        <f t="shared" si="9"/>
        <v>814.00969999999995</v>
      </c>
      <c r="F269" s="3">
        <f t="shared" si="8"/>
        <v>4884.0581999999995</v>
      </c>
      <c r="I269"/>
      <c r="J269"/>
      <c r="K269"/>
      <c r="L269"/>
      <c r="M269"/>
      <c r="N269"/>
      <c r="O269"/>
    </row>
    <row r="270" spans="1:15" ht="25.5" x14ac:dyDescent="0.2">
      <c r="A270" s="7">
        <v>129</v>
      </c>
      <c r="B270" s="4" t="s">
        <v>234</v>
      </c>
      <c r="C270" s="8" t="s">
        <v>233</v>
      </c>
      <c r="D270" s="28">
        <v>9510.5355</v>
      </c>
      <c r="E270" s="25">
        <f t="shared" si="9"/>
        <v>1902.1071000000002</v>
      </c>
      <c r="F270" s="3">
        <f t="shared" ref="F270:F333" si="10">D270*1.2</f>
        <v>11412.642599999999</v>
      </c>
      <c r="I270"/>
      <c r="J270"/>
      <c r="K270"/>
      <c r="L270"/>
      <c r="M270"/>
      <c r="N270"/>
      <c r="O270"/>
    </row>
    <row r="271" spans="1:15" ht="25.5" x14ac:dyDescent="0.2">
      <c r="A271" s="7">
        <v>130</v>
      </c>
      <c r="B271" s="4" t="s">
        <v>235</v>
      </c>
      <c r="C271" s="8" t="s">
        <v>233</v>
      </c>
      <c r="D271" s="28">
        <v>13533.299499999999</v>
      </c>
      <c r="E271" s="25">
        <f t="shared" si="9"/>
        <v>2706.6599000000001</v>
      </c>
      <c r="F271" s="3">
        <f t="shared" si="10"/>
        <v>16239.959399999998</v>
      </c>
      <c r="I271"/>
      <c r="J271"/>
      <c r="K271"/>
      <c r="L271"/>
      <c r="M271"/>
      <c r="N271"/>
      <c r="O271"/>
    </row>
    <row r="272" spans="1:15" ht="25.5" x14ac:dyDescent="0.2">
      <c r="A272" s="7">
        <v>131</v>
      </c>
      <c r="B272" s="4" t="s">
        <v>236</v>
      </c>
      <c r="C272" s="8" t="s">
        <v>233</v>
      </c>
      <c r="D272" s="28">
        <v>24426.047499999997</v>
      </c>
      <c r="E272" s="25">
        <f t="shared" si="9"/>
        <v>4885.2094999999999</v>
      </c>
      <c r="F272" s="3">
        <f t="shared" si="10"/>
        <v>29311.256999999994</v>
      </c>
      <c r="I272"/>
      <c r="J272"/>
      <c r="K272"/>
      <c r="L272"/>
      <c r="M272"/>
      <c r="N272"/>
      <c r="O272"/>
    </row>
    <row r="273" spans="1:15" ht="25.5" x14ac:dyDescent="0.2">
      <c r="A273" s="7">
        <v>132</v>
      </c>
      <c r="B273" s="4" t="s">
        <v>237</v>
      </c>
      <c r="C273" s="8" t="s">
        <v>95</v>
      </c>
      <c r="D273" s="28">
        <v>750.05599999999993</v>
      </c>
      <c r="E273" s="25">
        <f t="shared" si="9"/>
        <v>150.0112</v>
      </c>
      <c r="F273" s="3">
        <f t="shared" si="10"/>
        <v>900.06719999999984</v>
      </c>
      <c r="I273"/>
      <c r="J273"/>
      <c r="K273"/>
      <c r="L273"/>
      <c r="M273"/>
      <c r="N273"/>
      <c r="O273"/>
    </row>
    <row r="274" spans="1:15" ht="25.5" x14ac:dyDescent="0.2">
      <c r="A274" s="7">
        <v>133</v>
      </c>
      <c r="B274" s="4" t="s">
        <v>238</v>
      </c>
      <c r="C274" s="8" t="s">
        <v>95</v>
      </c>
      <c r="D274" s="28">
        <v>947.70550000000003</v>
      </c>
      <c r="E274" s="25">
        <f t="shared" si="9"/>
        <v>189.54110000000003</v>
      </c>
      <c r="F274" s="3">
        <f t="shared" si="10"/>
        <v>1137.2465999999999</v>
      </c>
      <c r="I274"/>
      <c r="J274"/>
      <c r="K274"/>
      <c r="L274"/>
      <c r="M274"/>
      <c r="N274"/>
      <c r="O274"/>
    </row>
    <row r="275" spans="1:15" ht="25.5" x14ac:dyDescent="0.2">
      <c r="A275" s="7">
        <v>134</v>
      </c>
      <c r="B275" s="4" t="s">
        <v>239</v>
      </c>
      <c r="C275" s="8" t="s">
        <v>95</v>
      </c>
      <c r="D275" s="28">
        <v>1294.8789999999999</v>
      </c>
      <c r="E275" s="25">
        <f t="shared" si="9"/>
        <v>258.97579999999999</v>
      </c>
      <c r="F275" s="3">
        <f t="shared" si="10"/>
        <v>1553.8547999999998</v>
      </c>
      <c r="I275"/>
      <c r="J275"/>
      <c r="K275"/>
      <c r="L275"/>
      <c r="M275"/>
      <c r="N275"/>
      <c r="O275"/>
    </row>
    <row r="276" spans="1:15" ht="25.5" x14ac:dyDescent="0.2">
      <c r="A276" s="7">
        <v>135</v>
      </c>
      <c r="B276" s="4" t="s">
        <v>240</v>
      </c>
      <c r="C276" s="8" t="s">
        <v>95</v>
      </c>
      <c r="D276" s="28">
        <v>1474.7805000000001</v>
      </c>
      <c r="E276" s="25">
        <f t="shared" si="9"/>
        <v>294.95610000000005</v>
      </c>
      <c r="F276" s="3">
        <f t="shared" si="10"/>
        <v>1769.7366</v>
      </c>
      <c r="I276"/>
      <c r="J276"/>
      <c r="K276"/>
      <c r="L276"/>
      <c r="M276"/>
      <c r="N276"/>
      <c r="O276"/>
    </row>
    <row r="277" spans="1:15" ht="25.5" x14ac:dyDescent="0.2">
      <c r="A277" s="7">
        <v>136</v>
      </c>
      <c r="B277" s="4" t="s">
        <v>241</v>
      </c>
      <c r="C277" s="8" t="s">
        <v>95</v>
      </c>
      <c r="D277" s="28">
        <v>1327.069</v>
      </c>
      <c r="E277" s="25">
        <f t="shared" si="9"/>
        <v>265.41379999999998</v>
      </c>
      <c r="F277" s="3">
        <f t="shared" si="10"/>
        <v>1592.4828</v>
      </c>
      <c r="I277"/>
      <c r="J277"/>
      <c r="K277"/>
      <c r="L277"/>
      <c r="M277"/>
      <c r="N277"/>
      <c r="O277"/>
    </row>
    <row r="278" spans="1:15" ht="25.5" x14ac:dyDescent="0.2">
      <c r="A278" s="7">
        <v>137</v>
      </c>
      <c r="B278" s="4" t="s">
        <v>242</v>
      </c>
      <c r="C278" s="8" t="s">
        <v>95</v>
      </c>
      <c r="D278" s="28">
        <v>1668.9934999999998</v>
      </c>
      <c r="E278" s="25">
        <f t="shared" si="9"/>
        <v>333.7987</v>
      </c>
      <c r="F278" s="3">
        <f t="shared" si="10"/>
        <v>2002.7921999999996</v>
      </c>
      <c r="I278"/>
      <c r="J278"/>
      <c r="K278"/>
      <c r="L278"/>
      <c r="M278"/>
      <c r="N278"/>
      <c r="O278"/>
    </row>
    <row r="279" spans="1:15" ht="25.5" x14ac:dyDescent="0.2">
      <c r="A279" s="7">
        <v>138</v>
      </c>
      <c r="B279" s="4" t="s">
        <v>243</v>
      </c>
      <c r="C279" s="8" t="s">
        <v>95</v>
      </c>
      <c r="D279" s="28">
        <v>2316.4329999999995</v>
      </c>
      <c r="E279" s="25">
        <f t="shared" si="9"/>
        <v>463.28659999999991</v>
      </c>
      <c r="F279" s="3">
        <f t="shared" si="10"/>
        <v>2779.7195999999994</v>
      </c>
      <c r="I279"/>
      <c r="J279"/>
      <c r="K279"/>
      <c r="L279"/>
      <c r="M279"/>
      <c r="N279"/>
      <c r="O279"/>
    </row>
    <row r="280" spans="1:15" ht="25.5" x14ac:dyDescent="0.2">
      <c r="A280" s="7">
        <v>139</v>
      </c>
      <c r="B280" s="4" t="s">
        <v>244</v>
      </c>
      <c r="C280" s="8" t="s">
        <v>95</v>
      </c>
      <c r="D280" s="28">
        <v>4266.4075000000003</v>
      </c>
      <c r="E280" s="25">
        <f t="shared" si="9"/>
        <v>853.28150000000005</v>
      </c>
      <c r="F280" s="3">
        <f t="shared" si="10"/>
        <v>5119.6890000000003</v>
      </c>
      <c r="I280"/>
      <c r="J280"/>
      <c r="K280"/>
      <c r="L280"/>
      <c r="M280"/>
      <c r="N280"/>
      <c r="O280"/>
    </row>
    <row r="281" spans="1:15" ht="25.5" x14ac:dyDescent="0.2">
      <c r="A281" s="7">
        <v>140</v>
      </c>
      <c r="B281" s="4" t="s">
        <v>245</v>
      </c>
      <c r="C281" s="8" t="s">
        <v>95</v>
      </c>
      <c r="D281" s="28">
        <v>4861.299</v>
      </c>
      <c r="E281" s="25">
        <f t="shared" si="9"/>
        <v>972.25980000000004</v>
      </c>
      <c r="F281" s="3">
        <f t="shared" si="10"/>
        <v>5833.5587999999998</v>
      </c>
      <c r="I281"/>
      <c r="J281"/>
      <c r="K281"/>
      <c r="L281"/>
      <c r="M281"/>
      <c r="N281"/>
      <c r="O281"/>
    </row>
    <row r="282" spans="1:15" ht="25.5" x14ac:dyDescent="0.2">
      <c r="A282" s="7">
        <v>141</v>
      </c>
      <c r="B282" s="4" t="s">
        <v>246</v>
      </c>
      <c r="C282" s="8" t="s">
        <v>95</v>
      </c>
      <c r="D282" s="28">
        <v>839.88350000000003</v>
      </c>
      <c r="E282" s="25">
        <f t="shared" si="9"/>
        <v>167.97670000000002</v>
      </c>
      <c r="F282" s="3">
        <f t="shared" si="10"/>
        <v>1007.8602</v>
      </c>
      <c r="I282"/>
      <c r="J282"/>
      <c r="K282"/>
      <c r="L282"/>
      <c r="M282"/>
      <c r="N282"/>
      <c r="O282"/>
    </row>
    <row r="283" spans="1:15" ht="25.5" x14ac:dyDescent="0.2">
      <c r="A283" s="7">
        <v>142</v>
      </c>
      <c r="B283" s="4" t="s">
        <v>247</v>
      </c>
      <c r="C283" s="8" t="s">
        <v>95</v>
      </c>
      <c r="D283" s="28">
        <v>949.7355</v>
      </c>
      <c r="E283" s="25">
        <f t="shared" si="9"/>
        <v>189.94710000000001</v>
      </c>
      <c r="F283" s="3">
        <f t="shared" si="10"/>
        <v>1139.6825999999999</v>
      </c>
      <c r="I283"/>
      <c r="J283"/>
      <c r="K283"/>
      <c r="L283"/>
      <c r="M283"/>
      <c r="N283"/>
      <c r="O283"/>
    </row>
    <row r="284" spans="1:15" ht="25.5" x14ac:dyDescent="0.2">
      <c r="A284" s="7">
        <v>143</v>
      </c>
      <c r="B284" s="4" t="s">
        <v>248</v>
      </c>
      <c r="C284" s="8" t="s">
        <v>95</v>
      </c>
      <c r="D284" s="28">
        <v>1217.1879999999999</v>
      </c>
      <c r="E284" s="25">
        <f t="shared" si="9"/>
        <v>243.43759999999997</v>
      </c>
      <c r="F284" s="3">
        <f t="shared" si="10"/>
        <v>1460.6255999999998</v>
      </c>
      <c r="I284"/>
      <c r="J284"/>
      <c r="K284"/>
      <c r="L284"/>
      <c r="M284"/>
      <c r="N284"/>
      <c r="O284"/>
    </row>
    <row r="285" spans="1:15" ht="25.5" x14ac:dyDescent="0.2">
      <c r="A285" s="7">
        <v>144</v>
      </c>
      <c r="B285" s="4" t="s">
        <v>249</v>
      </c>
      <c r="C285" s="8" t="s">
        <v>95</v>
      </c>
      <c r="D285" s="28">
        <v>1454.5384999999999</v>
      </c>
      <c r="E285" s="25">
        <f t="shared" si="9"/>
        <v>290.90769999999998</v>
      </c>
      <c r="F285" s="3">
        <f t="shared" si="10"/>
        <v>1745.4461999999999</v>
      </c>
      <c r="I285"/>
      <c r="J285"/>
      <c r="K285"/>
      <c r="L285"/>
      <c r="M285"/>
      <c r="N285"/>
      <c r="O285"/>
    </row>
    <row r="286" spans="1:15" ht="25.5" x14ac:dyDescent="0.2">
      <c r="A286" s="7">
        <v>145</v>
      </c>
      <c r="B286" s="4" t="s">
        <v>250</v>
      </c>
      <c r="C286" s="8" t="s">
        <v>95</v>
      </c>
      <c r="D286" s="28">
        <v>1807.7294999999999</v>
      </c>
      <c r="E286" s="25">
        <f t="shared" si="9"/>
        <v>361.54590000000002</v>
      </c>
      <c r="F286" s="3">
        <f t="shared" si="10"/>
        <v>2169.2754</v>
      </c>
      <c r="I286"/>
      <c r="J286"/>
      <c r="K286"/>
      <c r="L286"/>
      <c r="M286"/>
      <c r="N286"/>
      <c r="O286"/>
    </row>
    <row r="287" spans="1:15" ht="25.5" x14ac:dyDescent="0.2">
      <c r="A287" s="7">
        <v>146</v>
      </c>
      <c r="B287" s="4" t="s">
        <v>251</v>
      </c>
      <c r="C287" s="8" t="s">
        <v>95</v>
      </c>
      <c r="D287" s="28">
        <v>1725.558</v>
      </c>
      <c r="E287" s="25">
        <f t="shared" si="9"/>
        <v>345.11160000000001</v>
      </c>
      <c r="F287" s="3">
        <f t="shared" si="10"/>
        <v>2070.6695999999997</v>
      </c>
      <c r="I287"/>
      <c r="J287"/>
      <c r="K287"/>
      <c r="L287"/>
      <c r="M287"/>
      <c r="N287"/>
      <c r="O287"/>
    </row>
    <row r="288" spans="1:15" ht="25.5" x14ac:dyDescent="0.2">
      <c r="A288" s="7">
        <v>147</v>
      </c>
      <c r="B288" s="4" t="s">
        <v>252</v>
      </c>
      <c r="C288" s="8" t="s">
        <v>95</v>
      </c>
      <c r="D288" s="28">
        <v>2198.5190000000002</v>
      </c>
      <c r="E288" s="25">
        <f t="shared" si="9"/>
        <v>439.70380000000006</v>
      </c>
      <c r="F288" s="3">
        <f t="shared" si="10"/>
        <v>2638.2228</v>
      </c>
      <c r="I288"/>
      <c r="J288"/>
      <c r="K288"/>
      <c r="L288"/>
      <c r="M288"/>
      <c r="N288"/>
      <c r="O288"/>
    </row>
    <row r="289" spans="1:15" ht="25.5" x14ac:dyDescent="0.2">
      <c r="A289" s="7">
        <v>148</v>
      </c>
      <c r="B289" s="4" t="s">
        <v>253</v>
      </c>
      <c r="C289" s="8" t="s">
        <v>95</v>
      </c>
      <c r="D289" s="28">
        <v>2631.1990000000001</v>
      </c>
      <c r="E289" s="25">
        <f t="shared" si="9"/>
        <v>526.23980000000006</v>
      </c>
      <c r="F289" s="3">
        <f t="shared" si="10"/>
        <v>3157.4387999999999</v>
      </c>
      <c r="I289"/>
      <c r="J289"/>
      <c r="K289"/>
      <c r="L289"/>
      <c r="M289"/>
      <c r="N289"/>
      <c r="O289"/>
    </row>
    <row r="290" spans="1:15" ht="25.5" x14ac:dyDescent="0.2">
      <c r="A290" s="7">
        <v>149</v>
      </c>
      <c r="B290" s="4" t="s">
        <v>254</v>
      </c>
      <c r="C290" s="8" t="s">
        <v>95</v>
      </c>
      <c r="D290" s="28">
        <v>3462.2810000000004</v>
      </c>
      <c r="E290" s="25">
        <f t="shared" si="9"/>
        <v>692.45620000000008</v>
      </c>
      <c r="F290" s="3">
        <f t="shared" si="10"/>
        <v>4154.7372000000005</v>
      </c>
      <c r="I290"/>
      <c r="J290"/>
      <c r="K290"/>
      <c r="L290"/>
      <c r="M290"/>
      <c r="N290"/>
      <c r="O290"/>
    </row>
    <row r="291" spans="1:15" ht="25.5" x14ac:dyDescent="0.2">
      <c r="A291" s="7">
        <v>150</v>
      </c>
      <c r="B291" s="4" t="s">
        <v>255</v>
      </c>
      <c r="C291" s="8" t="s">
        <v>95</v>
      </c>
      <c r="D291" s="28">
        <v>3202.1654999999996</v>
      </c>
      <c r="E291" s="25">
        <f t="shared" si="9"/>
        <v>640.43309999999997</v>
      </c>
      <c r="F291" s="3">
        <f t="shared" si="10"/>
        <v>3842.5985999999994</v>
      </c>
      <c r="I291"/>
      <c r="J291"/>
      <c r="K291"/>
      <c r="L291"/>
      <c r="M291"/>
      <c r="N291"/>
      <c r="O291"/>
    </row>
    <row r="292" spans="1:15" ht="25.5" x14ac:dyDescent="0.2">
      <c r="A292" s="7">
        <v>151</v>
      </c>
      <c r="B292" s="4" t="s">
        <v>256</v>
      </c>
      <c r="C292" s="8" t="s">
        <v>95</v>
      </c>
      <c r="D292" s="28">
        <v>3865.1635000000001</v>
      </c>
      <c r="E292" s="25">
        <f t="shared" si="9"/>
        <v>773.03270000000009</v>
      </c>
      <c r="F292" s="3">
        <f t="shared" si="10"/>
        <v>4638.1962000000003</v>
      </c>
      <c r="I292"/>
      <c r="J292"/>
      <c r="K292"/>
      <c r="L292"/>
      <c r="M292"/>
      <c r="N292"/>
      <c r="O292"/>
    </row>
    <row r="293" spans="1:15" ht="25.5" x14ac:dyDescent="0.2">
      <c r="A293" s="7">
        <v>152</v>
      </c>
      <c r="B293" s="4" t="s">
        <v>257</v>
      </c>
      <c r="C293" s="8" t="s">
        <v>95</v>
      </c>
      <c r="D293" s="28">
        <v>5085.759</v>
      </c>
      <c r="E293" s="25">
        <f t="shared" si="9"/>
        <v>1017.1518000000001</v>
      </c>
      <c r="F293" s="3">
        <f t="shared" si="10"/>
        <v>6102.9107999999997</v>
      </c>
      <c r="I293"/>
      <c r="J293"/>
      <c r="K293"/>
      <c r="L293"/>
      <c r="M293"/>
      <c r="N293"/>
      <c r="O293"/>
    </row>
    <row r="294" spans="1:15" x14ac:dyDescent="0.2">
      <c r="A294" s="7">
        <v>153</v>
      </c>
      <c r="B294" s="4" t="s">
        <v>258</v>
      </c>
      <c r="C294" s="8" t="s">
        <v>95</v>
      </c>
      <c r="D294" s="28">
        <v>1255.3519999999999</v>
      </c>
      <c r="E294" s="25">
        <f t="shared" si="9"/>
        <v>251.07039999999998</v>
      </c>
      <c r="F294" s="3">
        <f t="shared" si="10"/>
        <v>1506.4223999999997</v>
      </c>
      <c r="I294"/>
      <c r="J294"/>
      <c r="K294"/>
      <c r="L294"/>
      <c r="M294"/>
      <c r="N294"/>
      <c r="O294"/>
    </row>
    <row r="295" spans="1:15" x14ac:dyDescent="0.2">
      <c r="A295" s="7">
        <v>154</v>
      </c>
      <c r="B295" s="4" t="s">
        <v>259</v>
      </c>
      <c r="C295" s="8" t="s">
        <v>95</v>
      </c>
      <c r="D295" s="28">
        <v>2008.511</v>
      </c>
      <c r="E295" s="25">
        <f t="shared" si="9"/>
        <v>401.7022</v>
      </c>
      <c r="F295" s="3">
        <f t="shared" si="10"/>
        <v>2410.2131999999997</v>
      </c>
      <c r="I295"/>
      <c r="J295"/>
      <c r="K295"/>
      <c r="L295"/>
      <c r="M295"/>
      <c r="N295"/>
      <c r="O295"/>
    </row>
    <row r="296" spans="1:15" ht="25.5" x14ac:dyDescent="0.2">
      <c r="A296" s="7">
        <v>155</v>
      </c>
      <c r="B296" s="4" t="s">
        <v>260</v>
      </c>
      <c r="C296" s="8" t="s">
        <v>65</v>
      </c>
      <c r="D296" s="28">
        <v>23387.484999999997</v>
      </c>
      <c r="E296" s="25">
        <f t="shared" si="9"/>
        <v>4677.4969999999994</v>
      </c>
      <c r="F296" s="3">
        <f t="shared" si="10"/>
        <v>28064.981999999996</v>
      </c>
      <c r="I296"/>
      <c r="J296"/>
      <c r="K296"/>
      <c r="L296"/>
      <c r="M296"/>
      <c r="N296"/>
      <c r="O296"/>
    </row>
    <row r="297" spans="1:15" ht="25.5" x14ac:dyDescent="0.2">
      <c r="A297" s="7">
        <v>156</v>
      </c>
      <c r="B297" s="4" t="s">
        <v>261</v>
      </c>
      <c r="C297" s="8" t="s">
        <v>65</v>
      </c>
      <c r="D297" s="28">
        <v>30548.469499999999</v>
      </c>
      <c r="E297" s="25">
        <f t="shared" si="9"/>
        <v>6109.6939000000002</v>
      </c>
      <c r="F297" s="3">
        <f t="shared" si="10"/>
        <v>36658.163399999998</v>
      </c>
      <c r="I297"/>
      <c r="J297"/>
      <c r="K297"/>
      <c r="L297"/>
      <c r="M297"/>
      <c r="N297"/>
      <c r="O297"/>
    </row>
    <row r="298" spans="1:15" ht="25.5" x14ac:dyDescent="0.2">
      <c r="A298" s="7">
        <v>157</v>
      </c>
      <c r="B298" s="4" t="s">
        <v>262</v>
      </c>
      <c r="C298" s="8" t="s">
        <v>65</v>
      </c>
      <c r="D298" s="28">
        <v>43362.366000000002</v>
      </c>
      <c r="E298" s="25">
        <f t="shared" si="9"/>
        <v>8672.4732000000004</v>
      </c>
      <c r="F298" s="3">
        <f t="shared" si="10"/>
        <v>52034.839200000002</v>
      </c>
      <c r="I298"/>
      <c r="J298"/>
      <c r="K298"/>
      <c r="L298"/>
      <c r="M298"/>
      <c r="N298"/>
      <c r="O298"/>
    </row>
    <row r="299" spans="1:15" ht="25.5" x14ac:dyDescent="0.2">
      <c r="A299" s="7">
        <v>158</v>
      </c>
      <c r="B299" s="4" t="s">
        <v>263</v>
      </c>
      <c r="C299" s="8" t="s">
        <v>65</v>
      </c>
      <c r="D299" s="28">
        <v>44977.491999999998</v>
      </c>
      <c r="E299" s="25">
        <f t="shared" si="9"/>
        <v>8995.4984000000004</v>
      </c>
      <c r="F299" s="3">
        <f t="shared" si="10"/>
        <v>53972.990399999995</v>
      </c>
      <c r="I299"/>
      <c r="J299"/>
      <c r="K299"/>
      <c r="L299"/>
      <c r="M299"/>
      <c r="N299"/>
      <c r="O299"/>
    </row>
    <row r="300" spans="1:15" x14ac:dyDescent="0.2">
      <c r="A300" s="7">
        <v>159</v>
      </c>
      <c r="B300" s="4" t="s">
        <v>264</v>
      </c>
      <c r="C300" s="8" t="s">
        <v>65</v>
      </c>
      <c r="D300" s="28">
        <v>1606.6724999999999</v>
      </c>
      <c r="E300" s="25">
        <f t="shared" si="9"/>
        <v>321.33449999999999</v>
      </c>
      <c r="F300" s="3">
        <f t="shared" si="10"/>
        <v>1928.0069999999998</v>
      </c>
      <c r="I300"/>
      <c r="J300"/>
      <c r="K300"/>
      <c r="L300"/>
      <c r="M300"/>
      <c r="N300"/>
      <c r="O300"/>
    </row>
    <row r="301" spans="1:15" x14ac:dyDescent="0.2">
      <c r="A301" s="7">
        <v>160</v>
      </c>
      <c r="B301" s="4" t="s">
        <v>265</v>
      </c>
      <c r="C301" s="8" t="s">
        <v>65</v>
      </c>
      <c r="D301" s="28">
        <v>1803.8</v>
      </c>
      <c r="E301" s="25">
        <f t="shared" si="9"/>
        <v>360.76</v>
      </c>
      <c r="F301" s="3">
        <f t="shared" si="10"/>
        <v>2164.56</v>
      </c>
      <c r="I301"/>
      <c r="J301"/>
      <c r="K301"/>
      <c r="L301"/>
      <c r="M301"/>
      <c r="N301"/>
      <c r="O301"/>
    </row>
    <row r="302" spans="1:15" x14ac:dyDescent="0.2">
      <c r="A302" s="7">
        <v>161</v>
      </c>
      <c r="B302" s="4" t="s">
        <v>266</v>
      </c>
      <c r="C302" s="8" t="s">
        <v>65</v>
      </c>
      <c r="D302" s="28">
        <v>3197.018</v>
      </c>
      <c r="E302" s="25">
        <f t="shared" si="9"/>
        <v>639.4036000000001</v>
      </c>
      <c r="F302" s="3">
        <f t="shared" si="10"/>
        <v>3836.4215999999997</v>
      </c>
      <c r="I302"/>
      <c r="J302"/>
      <c r="K302"/>
      <c r="L302"/>
      <c r="M302"/>
      <c r="N302"/>
      <c r="O302"/>
    </row>
    <row r="303" spans="1:15" x14ac:dyDescent="0.2">
      <c r="A303" s="7">
        <v>162</v>
      </c>
      <c r="B303" s="4" t="s">
        <v>267</v>
      </c>
      <c r="C303" s="8" t="s">
        <v>65</v>
      </c>
      <c r="D303" s="28">
        <v>1968.7954999999999</v>
      </c>
      <c r="E303" s="25">
        <f t="shared" si="9"/>
        <v>393.75909999999999</v>
      </c>
      <c r="F303" s="3">
        <f t="shared" si="10"/>
        <v>2362.5545999999999</v>
      </c>
      <c r="I303"/>
      <c r="J303"/>
      <c r="K303"/>
      <c r="L303"/>
      <c r="M303"/>
      <c r="N303"/>
      <c r="O303"/>
    </row>
    <row r="304" spans="1:15" ht="38.25" x14ac:dyDescent="0.2">
      <c r="A304" s="7">
        <v>163</v>
      </c>
      <c r="B304" s="4" t="s">
        <v>64</v>
      </c>
      <c r="C304" s="8" t="s">
        <v>65</v>
      </c>
      <c r="D304" s="28">
        <v>1609.0795000000001</v>
      </c>
      <c r="E304" s="25">
        <f t="shared" si="9"/>
        <v>321.81590000000006</v>
      </c>
      <c r="F304" s="3">
        <f t="shared" si="10"/>
        <v>1930.8953999999999</v>
      </c>
      <c r="I304"/>
      <c r="J304"/>
      <c r="K304"/>
      <c r="L304"/>
      <c r="M304"/>
      <c r="N304"/>
      <c r="O304"/>
    </row>
    <row r="305" spans="1:15" ht="38.25" x14ac:dyDescent="0.2">
      <c r="A305" s="7">
        <v>164</v>
      </c>
      <c r="B305" s="4" t="s">
        <v>66</v>
      </c>
      <c r="C305" s="8" t="s">
        <v>65</v>
      </c>
      <c r="D305" s="28">
        <v>1609.0795000000001</v>
      </c>
      <c r="E305" s="25">
        <f t="shared" si="9"/>
        <v>321.81590000000006</v>
      </c>
      <c r="F305" s="3">
        <f t="shared" si="10"/>
        <v>1930.8953999999999</v>
      </c>
      <c r="I305"/>
      <c r="J305"/>
      <c r="K305"/>
      <c r="L305"/>
      <c r="M305"/>
      <c r="N305"/>
      <c r="O305"/>
    </row>
    <row r="306" spans="1:15" ht="38.25" x14ac:dyDescent="0.2">
      <c r="A306" s="7">
        <v>165</v>
      </c>
      <c r="B306" s="4" t="s">
        <v>268</v>
      </c>
      <c r="C306" s="8" t="s">
        <v>65</v>
      </c>
      <c r="D306" s="28">
        <v>1609.0795000000001</v>
      </c>
      <c r="E306" s="25">
        <f t="shared" si="9"/>
        <v>321.81590000000006</v>
      </c>
      <c r="F306" s="3">
        <f t="shared" si="10"/>
        <v>1930.8953999999999</v>
      </c>
      <c r="I306"/>
      <c r="J306"/>
      <c r="K306"/>
      <c r="L306"/>
      <c r="M306"/>
      <c r="N306"/>
      <c r="O306"/>
    </row>
    <row r="307" spans="1:15" x14ac:dyDescent="0.2">
      <c r="A307" s="7">
        <v>166</v>
      </c>
      <c r="B307" s="4" t="s">
        <v>269</v>
      </c>
      <c r="C307" s="8" t="s">
        <v>39</v>
      </c>
      <c r="D307" s="28">
        <v>611.63900000000001</v>
      </c>
      <c r="E307" s="25">
        <f t="shared" si="9"/>
        <v>122.32780000000001</v>
      </c>
      <c r="F307" s="3">
        <f t="shared" si="10"/>
        <v>733.96680000000003</v>
      </c>
      <c r="I307"/>
      <c r="J307"/>
      <c r="K307"/>
      <c r="L307"/>
      <c r="M307"/>
      <c r="N307"/>
      <c r="O307"/>
    </row>
    <row r="308" spans="1:15" x14ac:dyDescent="0.2">
      <c r="A308" s="7">
        <v>167</v>
      </c>
      <c r="B308" s="4" t="s">
        <v>270</v>
      </c>
      <c r="C308" s="8" t="s">
        <v>65</v>
      </c>
      <c r="D308" s="28">
        <v>36280.638500000008</v>
      </c>
      <c r="E308" s="25">
        <f t="shared" si="9"/>
        <v>7256.1277000000018</v>
      </c>
      <c r="F308" s="3">
        <f t="shared" si="10"/>
        <v>43536.766200000005</v>
      </c>
      <c r="I308"/>
      <c r="J308"/>
      <c r="K308"/>
      <c r="L308"/>
      <c r="M308"/>
      <c r="N308"/>
      <c r="O308"/>
    </row>
    <row r="309" spans="1:15" ht="25.5" x14ac:dyDescent="0.2">
      <c r="A309" s="7">
        <v>168</v>
      </c>
      <c r="B309" s="4" t="s">
        <v>271</v>
      </c>
      <c r="C309" s="8" t="s">
        <v>65</v>
      </c>
      <c r="D309" s="28">
        <v>29060.218499999999</v>
      </c>
      <c r="E309" s="25">
        <f t="shared" si="9"/>
        <v>5812.0437000000002</v>
      </c>
      <c r="F309" s="3">
        <f t="shared" si="10"/>
        <v>34872.262199999997</v>
      </c>
      <c r="I309"/>
      <c r="J309"/>
      <c r="K309"/>
      <c r="L309"/>
      <c r="M309"/>
      <c r="N309"/>
      <c r="O309"/>
    </row>
    <row r="310" spans="1:15" x14ac:dyDescent="0.2">
      <c r="A310" s="7">
        <v>169</v>
      </c>
      <c r="B310" s="4" t="s">
        <v>272</v>
      </c>
      <c r="C310" s="8" t="s">
        <v>65</v>
      </c>
      <c r="D310" s="28">
        <v>21889.228999999999</v>
      </c>
      <c r="E310" s="25">
        <f t="shared" si="9"/>
        <v>4377.8458000000001</v>
      </c>
      <c r="F310" s="3">
        <f t="shared" si="10"/>
        <v>26267.074799999999</v>
      </c>
      <c r="I310"/>
      <c r="J310"/>
      <c r="K310"/>
      <c r="L310"/>
      <c r="M310"/>
      <c r="N310"/>
      <c r="O310"/>
    </row>
    <row r="311" spans="1:15" x14ac:dyDescent="0.2">
      <c r="A311" s="7">
        <v>170</v>
      </c>
      <c r="B311" s="4" t="s">
        <v>273</v>
      </c>
      <c r="C311" s="8" t="s">
        <v>65</v>
      </c>
      <c r="D311" s="28">
        <v>31587.67</v>
      </c>
      <c r="E311" s="25">
        <f t="shared" si="9"/>
        <v>6317.5339999999997</v>
      </c>
      <c r="F311" s="3">
        <f t="shared" si="10"/>
        <v>37905.203999999998</v>
      </c>
      <c r="I311"/>
      <c r="J311"/>
      <c r="K311"/>
      <c r="L311"/>
      <c r="M311"/>
      <c r="N311"/>
      <c r="O311"/>
    </row>
    <row r="312" spans="1:15" ht="25.5" x14ac:dyDescent="0.2">
      <c r="A312" s="7">
        <v>171</v>
      </c>
      <c r="B312" s="4" t="s">
        <v>274</v>
      </c>
      <c r="C312" s="8" t="s">
        <v>65</v>
      </c>
      <c r="D312" s="28">
        <v>94673.39999999998</v>
      </c>
      <c r="E312" s="25">
        <f t="shared" si="9"/>
        <v>18934.679999999997</v>
      </c>
      <c r="F312" s="3">
        <f t="shared" si="10"/>
        <v>113608.07999999997</v>
      </c>
      <c r="I312"/>
      <c r="J312"/>
      <c r="K312"/>
      <c r="L312"/>
      <c r="M312"/>
      <c r="N312"/>
      <c r="O312"/>
    </row>
    <row r="313" spans="1:15" x14ac:dyDescent="0.2">
      <c r="A313" s="7">
        <v>172</v>
      </c>
      <c r="B313" s="4" t="s">
        <v>275</v>
      </c>
      <c r="C313" s="8" t="s">
        <v>233</v>
      </c>
      <c r="D313" s="28">
        <v>18064.563999999998</v>
      </c>
      <c r="E313" s="25">
        <f t="shared" si="9"/>
        <v>3612.9128000000001</v>
      </c>
      <c r="F313" s="3">
        <f t="shared" si="10"/>
        <v>21677.476799999997</v>
      </c>
      <c r="I313"/>
      <c r="J313"/>
      <c r="K313"/>
      <c r="L313"/>
      <c r="M313"/>
      <c r="N313"/>
      <c r="O313"/>
    </row>
    <row r="314" spans="1:15" x14ac:dyDescent="0.2">
      <c r="A314" s="7">
        <v>173</v>
      </c>
      <c r="B314" s="4" t="s">
        <v>276</v>
      </c>
      <c r="C314" s="8" t="s">
        <v>233</v>
      </c>
      <c r="D314" s="28">
        <v>20737.914499999999</v>
      </c>
      <c r="E314" s="25">
        <f t="shared" si="9"/>
        <v>4147.5829000000003</v>
      </c>
      <c r="F314" s="3">
        <f t="shared" si="10"/>
        <v>24885.497399999997</v>
      </c>
      <c r="I314"/>
      <c r="J314"/>
      <c r="K314"/>
      <c r="L314"/>
      <c r="M314"/>
      <c r="N314"/>
      <c r="O314"/>
    </row>
    <row r="315" spans="1:15" x14ac:dyDescent="0.2">
      <c r="A315" s="7">
        <v>174</v>
      </c>
      <c r="B315" s="4" t="s">
        <v>277</v>
      </c>
      <c r="C315" s="8" t="s">
        <v>278</v>
      </c>
      <c r="D315" s="28">
        <v>16432.574499999999</v>
      </c>
      <c r="E315" s="25">
        <f t="shared" si="9"/>
        <v>3286.5149000000001</v>
      </c>
      <c r="F315" s="3">
        <f t="shared" si="10"/>
        <v>19719.089399999997</v>
      </c>
      <c r="I315"/>
      <c r="J315"/>
      <c r="K315"/>
      <c r="L315"/>
      <c r="M315"/>
      <c r="N315"/>
      <c r="O315"/>
    </row>
    <row r="316" spans="1:15" x14ac:dyDescent="0.2">
      <c r="A316" s="7">
        <v>175</v>
      </c>
      <c r="B316" s="4" t="s">
        <v>279</v>
      </c>
      <c r="C316" s="8" t="s">
        <v>32</v>
      </c>
      <c r="D316" s="28">
        <v>4880.9319999999998</v>
      </c>
      <c r="E316" s="25">
        <f t="shared" si="9"/>
        <v>976.18640000000005</v>
      </c>
      <c r="F316" s="3">
        <f t="shared" si="10"/>
        <v>5857.1183999999994</v>
      </c>
      <c r="I316"/>
      <c r="J316"/>
      <c r="K316"/>
      <c r="L316"/>
      <c r="M316"/>
      <c r="N316"/>
      <c r="O316"/>
    </row>
    <row r="317" spans="1:15" ht="25.5" x14ac:dyDescent="0.2">
      <c r="A317" s="7">
        <v>176</v>
      </c>
      <c r="B317" s="4" t="s">
        <v>280</v>
      </c>
      <c r="C317" s="8" t="s">
        <v>32</v>
      </c>
      <c r="D317" s="28">
        <v>17505.284500000002</v>
      </c>
      <c r="E317" s="25">
        <f t="shared" si="9"/>
        <v>3501.0569000000005</v>
      </c>
      <c r="F317" s="3">
        <f t="shared" si="10"/>
        <v>21006.341400000001</v>
      </c>
      <c r="I317"/>
      <c r="J317"/>
      <c r="K317"/>
      <c r="L317"/>
      <c r="M317"/>
      <c r="N317"/>
      <c r="O317"/>
    </row>
    <row r="318" spans="1:15" x14ac:dyDescent="0.2">
      <c r="A318" s="7">
        <v>177</v>
      </c>
      <c r="B318" s="4" t="s">
        <v>281</v>
      </c>
      <c r="C318" s="8" t="s">
        <v>233</v>
      </c>
      <c r="D318" s="28">
        <v>22785.604499999998</v>
      </c>
      <c r="E318" s="25">
        <f t="shared" si="9"/>
        <v>4557.1208999999999</v>
      </c>
      <c r="F318" s="3">
        <f t="shared" si="10"/>
        <v>27342.725399999996</v>
      </c>
      <c r="I318"/>
      <c r="J318"/>
      <c r="K318"/>
      <c r="L318"/>
      <c r="M318"/>
      <c r="N318"/>
      <c r="O318"/>
    </row>
    <row r="319" spans="1:15" x14ac:dyDescent="0.2">
      <c r="A319" s="7">
        <v>178</v>
      </c>
      <c r="B319" s="4" t="s">
        <v>282</v>
      </c>
      <c r="C319" s="8" t="s">
        <v>233</v>
      </c>
      <c r="D319" s="28">
        <v>24167.106500000002</v>
      </c>
      <c r="E319" s="25">
        <f t="shared" si="9"/>
        <v>4833.4213000000009</v>
      </c>
      <c r="F319" s="3">
        <f t="shared" si="10"/>
        <v>29000.5278</v>
      </c>
      <c r="I319"/>
      <c r="J319"/>
      <c r="K319"/>
      <c r="L319"/>
      <c r="M319"/>
      <c r="N319"/>
      <c r="O319"/>
    </row>
    <row r="320" spans="1:15" x14ac:dyDescent="0.2">
      <c r="A320" s="7">
        <v>179</v>
      </c>
      <c r="B320" s="4" t="s">
        <v>283</v>
      </c>
      <c r="C320" s="8" t="s">
        <v>233</v>
      </c>
      <c r="D320" s="28">
        <v>39029.4035</v>
      </c>
      <c r="E320" s="25">
        <f t="shared" si="9"/>
        <v>7805.8807000000006</v>
      </c>
      <c r="F320" s="3">
        <f t="shared" si="10"/>
        <v>46835.284200000002</v>
      </c>
      <c r="I320"/>
      <c r="J320"/>
      <c r="K320"/>
      <c r="L320"/>
      <c r="M320"/>
      <c r="N320"/>
      <c r="O320"/>
    </row>
    <row r="321" spans="1:15" ht="25.5" x14ac:dyDescent="0.2">
      <c r="A321" s="7">
        <v>180</v>
      </c>
      <c r="B321" s="4" t="s">
        <v>284</v>
      </c>
      <c r="C321" s="8" t="s">
        <v>233</v>
      </c>
      <c r="D321" s="28">
        <v>18093.926499999998</v>
      </c>
      <c r="E321" s="25">
        <f t="shared" si="9"/>
        <v>3618.7852999999996</v>
      </c>
      <c r="F321" s="3">
        <f t="shared" si="10"/>
        <v>21712.711799999997</v>
      </c>
      <c r="I321"/>
      <c r="J321"/>
      <c r="K321"/>
      <c r="L321"/>
      <c r="M321"/>
      <c r="N321"/>
      <c r="O321"/>
    </row>
    <row r="322" spans="1:15" ht="25.5" x14ac:dyDescent="0.2">
      <c r="A322" s="7">
        <v>181</v>
      </c>
      <c r="B322" s="4" t="s">
        <v>285</v>
      </c>
      <c r="C322" s="8" t="s">
        <v>233</v>
      </c>
      <c r="D322" s="28">
        <v>26830.060500000003</v>
      </c>
      <c r="E322" s="25">
        <f t="shared" si="9"/>
        <v>5366.0121000000008</v>
      </c>
      <c r="F322" s="3">
        <f t="shared" si="10"/>
        <v>32196.072600000003</v>
      </c>
      <c r="I322"/>
      <c r="J322"/>
      <c r="K322"/>
      <c r="L322"/>
      <c r="M322"/>
      <c r="N322"/>
      <c r="O322"/>
    </row>
    <row r="323" spans="1:15" ht="25.5" x14ac:dyDescent="0.2">
      <c r="A323" s="7">
        <v>182</v>
      </c>
      <c r="B323" s="4" t="s">
        <v>286</v>
      </c>
      <c r="C323" s="8" t="s">
        <v>233</v>
      </c>
      <c r="D323" s="28">
        <v>36019.247000000003</v>
      </c>
      <c r="E323" s="25">
        <f t="shared" si="9"/>
        <v>7203.849400000001</v>
      </c>
      <c r="F323" s="3">
        <f t="shared" si="10"/>
        <v>43223.096400000002</v>
      </c>
      <c r="I323"/>
      <c r="J323"/>
      <c r="K323"/>
      <c r="L323"/>
      <c r="M323"/>
      <c r="N323"/>
      <c r="O323"/>
    </row>
    <row r="324" spans="1:15" x14ac:dyDescent="0.2">
      <c r="A324" s="7">
        <v>183</v>
      </c>
      <c r="B324" s="4" t="s">
        <v>287</v>
      </c>
      <c r="C324" s="8" t="s">
        <v>65</v>
      </c>
      <c r="D324" s="28">
        <v>25781.087</v>
      </c>
      <c r="E324" s="25">
        <f t="shared" si="9"/>
        <v>5156.2174000000005</v>
      </c>
      <c r="F324" s="3">
        <f t="shared" si="10"/>
        <v>30937.304399999997</v>
      </c>
      <c r="I324"/>
      <c r="J324"/>
      <c r="K324"/>
      <c r="L324"/>
      <c r="M324"/>
      <c r="N324"/>
      <c r="O324"/>
    </row>
    <row r="325" spans="1:15" x14ac:dyDescent="0.2">
      <c r="A325" s="7">
        <v>184</v>
      </c>
      <c r="B325" s="4" t="s">
        <v>288</v>
      </c>
      <c r="C325" s="8" t="s">
        <v>65</v>
      </c>
      <c r="D325" s="28">
        <v>29638.29</v>
      </c>
      <c r="E325" s="25">
        <f t="shared" si="9"/>
        <v>5927.6580000000004</v>
      </c>
      <c r="F325" s="3">
        <f t="shared" si="10"/>
        <v>35565.947999999997</v>
      </c>
      <c r="I325"/>
      <c r="J325"/>
      <c r="K325"/>
      <c r="L325"/>
      <c r="M325"/>
      <c r="N325"/>
      <c r="O325"/>
    </row>
    <row r="326" spans="1:15" x14ac:dyDescent="0.2">
      <c r="A326" s="7">
        <v>185</v>
      </c>
      <c r="B326" s="4" t="s">
        <v>289</v>
      </c>
      <c r="C326" s="8" t="s">
        <v>65</v>
      </c>
      <c r="D326" s="28">
        <v>39550.446499999991</v>
      </c>
      <c r="E326" s="25">
        <f t="shared" si="9"/>
        <v>7910.0892999999987</v>
      </c>
      <c r="F326" s="3">
        <f t="shared" si="10"/>
        <v>47460.535799999991</v>
      </c>
      <c r="I326"/>
      <c r="J326"/>
      <c r="K326"/>
      <c r="L326"/>
      <c r="M326"/>
      <c r="N326"/>
      <c r="O326"/>
    </row>
    <row r="327" spans="1:15" x14ac:dyDescent="0.2">
      <c r="A327" s="7">
        <v>186</v>
      </c>
      <c r="B327" s="4" t="s">
        <v>290</v>
      </c>
      <c r="C327" s="8" t="s">
        <v>65</v>
      </c>
      <c r="D327" s="28">
        <v>52359.311500000003</v>
      </c>
      <c r="E327" s="25">
        <f t="shared" ref="E327:E390" si="11">D327*0.2</f>
        <v>10471.862300000001</v>
      </c>
      <c r="F327" s="3">
        <f t="shared" si="10"/>
        <v>62831.173800000004</v>
      </c>
      <c r="I327"/>
      <c r="J327"/>
      <c r="K327"/>
      <c r="L327"/>
      <c r="M327"/>
      <c r="N327"/>
      <c r="O327"/>
    </row>
    <row r="328" spans="1:15" x14ac:dyDescent="0.2">
      <c r="A328" s="7">
        <v>187</v>
      </c>
      <c r="B328" s="4" t="s">
        <v>291</v>
      </c>
      <c r="C328" s="8" t="s">
        <v>65</v>
      </c>
      <c r="D328" s="28">
        <v>67862.812999999995</v>
      </c>
      <c r="E328" s="25">
        <f t="shared" si="11"/>
        <v>13572.562599999999</v>
      </c>
      <c r="F328" s="3">
        <f t="shared" si="10"/>
        <v>81435.375599999985</v>
      </c>
      <c r="I328"/>
      <c r="J328"/>
      <c r="K328"/>
      <c r="L328"/>
      <c r="M328"/>
      <c r="N328"/>
      <c r="O328"/>
    </row>
    <row r="329" spans="1:15" x14ac:dyDescent="0.2">
      <c r="A329" s="7">
        <v>188</v>
      </c>
      <c r="B329" s="4" t="s">
        <v>292</v>
      </c>
      <c r="C329" s="8" t="s">
        <v>111</v>
      </c>
      <c r="D329" s="28">
        <v>105295.08500000001</v>
      </c>
      <c r="E329" s="25">
        <f t="shared" si="11"/>
        <v>21059.017000000003</v>
      </c>
      <c r="F329" s="3">
        <f t="shared" si="10"/>
        <v>126354.102</v>
      </c>
      <c r="I329"/>
      <c r="J329"/>
      <c r="K329"/>
      <c r="L329"/>
      <c r="M329"/>
      <c r="N329"/>
      <c r="O329"/>
    </row>
    <row r="330" spans="1:15" x14ac:dyDescent="0.2">
      <c r="A330" s="7">
        <v>189</v>
      </c>
      <c r="B330" s="4" t="s">
        <v>293</v>
      </c>
      <c r="C330" s="8" t="s">
        <v>111</v>
      </c>
      <c r="D330" s="28">
        <v>70669.360499999995</v>
      </c>
      <c r="E330" s="25">
        <f t="shared" si="11"/>
        <v>14133.872100000001</v>
      </c>
      <c r="F330" s="3">
        <f t="shared" si="10"/>
        <v>84803.232599999988</v>
      </c>
      <c r="I330"/>
      <c r="J330"/>
      <c r="K330"/>
      <c r="L330"/>
      <c r="M330"/>
      <c r="N330"/>
      <c r="O330"/>
    </row>
    <row r="331" spans="1:15" x14ac:dyDescent="0.2">
      <c r="A331" s="7">
        <v>190</v>
      </c>
      <c r="B331" s="4" t="s">
        <v>110</v>
      </c>
      <c r="C331" s="8" t="s">
        <v>111</v>
      </c>
      <c r="D331" s="28">
        <v>48030.249499999998</v>
      </c>
      <c r="E331" s="25">
        <f t="shared" si="11"/>
        <v>9606.0499</v>
      </c>
      <c r="F331" s="3">
        <f t="shared" si="10"/>
        <v>57636.299399999996</v>
      </c>
      <c r="I331"/>
      <c r="J331"/>
      <c r="K331"/>
      <c r="L331"/>
      <c r="M331"/>
      <c r="N331"/>
      <c r="O331"/>
    </row>
    <row r="332" spans="1:15" x14ac:dyDescent="0.2">
      <c r="A332" s="7">
        <v>191</v>
      </c>
      <c r="B332" s="4" t="s">
        <v>294</v>
      </c>
      <c r="C332" s="8" t="s">
        <v>39</v>
      </c>
      <c r="D332" s="28">
        <v>304.64499999999998</v>
      </c>
      <c r="E332" s="25">
        <f t="shared" si="11"/>
        <v>60.929000000000002</v>
      </c>
      <c r="F332" s="3">
        <f t="shared" si="10"/>
        <v>365.57399999999996</v>
      </c>
      <c r="I332"/>
      <c r="J332"/>
      <c r="K332"/>
      <c r="L332"/>
      <c r="M332"/>
      <c r="N332"/>
      <c r="O332"/>
    </row>
    <row r="333" spans="1:15" x14ac:dyDescent="0.2">
      <c r="A333" s="7">
        <v>192</v>
      </c>
      <c r="B333" s="4" t="s">
        <v>295</v>
      </c>
      <c r="C333" s="8" t="s">
        <v>39</v>
      </c>
      <c r="D333" s="28">
        <v>305.08</v>
      </c>
      <c r="E333" s="25">
        <f t="shared" si="11"/>
        <v>61.015999999999998</v>
      </c>
      <c r="F333" s="3">
        <f t="shared" si="10"/>
        <v>366.09599999999995</v>
      </c>
      <c r="I333"/>
      <c r="J333"/>
      <c r="K333"/>
      <c r="L333"/>
      <c r="M333"/>
      <c r="N333"/>
      <c r="O333"/>
    </row>
    <row r="334" spans="1:15" x14ac:dyDescent="0.2">
      <c r="A334" s="7">
        <v>193</v>
      </c>
      <c r="B334" s="4" t="s">
        <v>296</v>
      </c>
      <c r="C334" s="8" t="s">
        <v>39</v>
      </c>
      <c r="D334" s="28">
        <v>305.64550000000003</v>
      </c>
      <c r="E334" s="25">
        <f t="shared" si="11"/>
        <v>61.129100000000008</v>
      </c>
      <c r="F334" s="3">
        <f t="shared" ref="F334:F396" si="12">D334*1.2</f>
        <v>366.77460000000002</v>
      </c>
      <c r="I334"/>
      <c r="J334"/>
      <c r="K334"/>
      <c r="L334"/>
      <c r="M334"/>
      <c r="N334"/>
      <c r="O334"/>
    </row>
    <row r="335" spans="1:15" x14ac:dyDescent="0.2">
      <c r="A335" s="7">
        <v>194</v>
      </c>
      <c r="B335" s="4" t="s">
        <v>297</v>
      </c>
      <c r="C335" s="8" t="s">
        <v>39</v>
      </c>
      <c r="D335" s="28">
        <v>21.228000000000002</v>
      </c>
      <c r="E335" s="25">
        <f t="shared" si="11"/>
        <v>4.2456000000000005</v>
      </c>
      <c r="F335" s="3">
        <f t="shared" si="12"/>
        <v>25.473600000000001</v>
      </c>
      <c r="I335"/>
      <c r="J335"/>
      <c r="K335"/>
      <c r="L335"/>
      <c r="M335"/>
      <c r="N335"/>
      <c r="O335"/>
    </row>
    <row r="336" spans="1:15" x14ac:dyDescent="0.2">
      <c r="A336" s="7">
        <v>195</v>
      </c>
      <c r="B336" s="4" t="s">
        <v>298</v>
      </c>
      <c r="C336" s="8" t="s">
        <v>39</v>
      </c>
      <c r="D336" s="28">
        <v>23.272500000000001</v>
      </c>
      <c r="E336" s="25">
        <f t="shared" si="11"/>
        <v>4.6545000000000005</v>
      </c>
      <c r="F336" s="3">
        <f t="shared" si="12"/>
        <v>27.927</v>
      </c>
      <c r="I336"/>
      <c r="J336"/>
      <c r="K336"/>
      <c r="L336"/>
      <c r="M336"/>
      <c r="N336"/>
      <c r="O336"/>
    </row>
    <row r="337" spans="1:15" x14ac:dyDescent="0.2">
      <c r="A337" s="7">
        <v>196</v>
      </c>
      <c r="B337" s="4" t="s">
        <v>299</v>
      </c>
      <c r="C337" s="8" t="s">
        <v>39</v>
      </c>
      <c r="D337" s="28">
        <v>24.983499999999999</v>
      </c>
      <c r="E337" s="25">
        <f t="shared" si="11"/>
        <v>4.9967000000000006</v>
      </c>
      <c r="F337" s="3">
        <f t="shared" si="12"/>
        <v>29.980199999999996</v>
      </c>
      <c r="I337"/>
      <c r="J337"/>
      <c r="K337"/>
      <c r="L337"/>
      <c r="M337"/>
      <c r="N337"/>
      <c r="O337"/>
    </row>
    <row r="338" spans="1:15" ht="25.5" x14ac:dyDescent="0.2">
      <c r="A338" s="7">
        <v>197</v>
      </c>
      <c r="B338" s="4" t="s">
        <v>300</v>
      </c>
      <c r="C338" s="8" t="s">
        <v>32</v>
      </c>
      <c r="D338" s="28">
        <v>401.51950000000005</v>
      </c>
      <c r="E338" s="25">
        <f t="shared" si="11"/>
        <v>80.303900000000013</v>
      </c>
      <c r="F338" s="3">
        <f t="shared" si="12"/>
        <v>481.82340000000005</v>
      </c>
      <c r="I338"/>
      <c r="J338"/>
      <c r="K338"/>
      <c r="L338"/>
      <c r="M338"/>
      <c r="N338"/>
      <c r="O338"/>
    </row>
    <row r="339" spans="1:15" ht="25.5" x14ac:dyDescent="0.2">
      <c r="A339" s="7">
        <v>198</v>
      </c>
      <c r="B339" s="4" t="s">
        <v>301</v>
      </c>
      <c r="C339" s="8" t="s">
        <v>65</v>
      </c>
      <c r="D339" s="28">
        <v>1330.7375</v>
      </c>
      <c r="E339" s="25">
        <f t="shared" si="11"/>
        <v>266.14749999999998</v>
      </c>
      <c r="F339" s="3">
        <f t="shared" si="12"/>
        <v>1596.885</v>
      </c>
      <c r="I339"/>
      <c r="J339"/>
      <c r="K339"/>
      <c r="L339"/>
      <c r="M339"/>
      <c r="N339"/>
      <c r="O339"/>
    </row>
    <row r="340" spans="1:15" ht="25.5" x14ac:dyDescent="0.2">
      <c r="A340" s="7">
        <v>199</v>
      </c>
      <c r="B340" s="4" t="s">
        <v>302</v>
      </c>
      <c r="C340" s="8" t="s">
        <v>65</v>
      </c>
      <c r="D340" s="28">
        <v>1554.3420000000001</v>
      </c>
      <c r="E340" s="25">
        <f t="shared" si="11"/>
        <v>310.86840000000007</v>
      </c>
      <c r="F340" s="3">
        <f t="shared" si="12"/>
        <v>1865.2103999999999</v>
      </c>
      <c r="I340"/>
      <c r="J340"/>
      <c r="K340"/>
      <c r="L340"/>
      <c r="M340"/>
      <c r="N340"/>
      <c r="O340"/>
    </row>
    <row r="341" spans="1:15" ht="25.5" x14ac:dyDescent="0.2">
      <c r="A341" s="7">
        <v>200</v>
      </c>
      <c r="B341" s="4" t="s">
        <v>303</v>
      </c>
      <c r="C341" s="8" t="s">
        <v>65</v>
      </c>
      <c r="D341" s="28">
        <v>1753.3254999999999</v>
      </c>
      <c r="E341" s="25">
        <f t="shared" si="11"/>
        <v>350.6651</v>
      </c>
      <c r="F341" s="3">
        <f t="shared" si="12"/>
        <v>2103.9905999999996</v>
      </c>
      <c r="I341"/>
      <c r="J341"/>
      <c r="K341"/>
      <c r="L341"/>
      <c r="M341"/>
      <c r="N341"/>
      <c r="O341"/>
    </row>
    <row r="342" spans="1:15" ht="25.5" x14ac:dyDescent="0.2">
      <c r="A342" s="7">
        <v>201</v>
      </c>
      <c r="B342" s="4" t="s">
        <v>304</v>
      </c>
      <c r="C342" s="8" t="s">
        <v>65</v>
      </c>
      <c r="D342" s="28">
        <v>1852.8969999999997</v>
      </c>
      <c r="E342" s="25">
        <f t="shared" si="11"/>
        <v>370.57939999999996</v>
      </c>
      <c r="F342" s="3">
        <f t="shared" si="12"/>
        <v>2223.4763999999996</v>
      </c>
      <c r="I342"/>
      <c r="J342"/>
      <c r="K342"/>
      <c r="L342"/>
      <c r="M342"/>
      <c r="N342"/>
      <c r="O342"/>
    </row>
    <row r="343" spans="1:15" ht="25.5" x14ac:dyDescent="0.2">
      <c r="A343" s="7">
        <v>202</v>
      </c>
      <c r="B343" s="4" t="s">
        <v>192</v>
      </c>
      <c r="C343" s="8" t="s">
        <v>65</v>
      </c>
      <c r="D343" s="28">
        <v>1952.3815</v>
      </c>
      <c r="E343" s="25">
        <f t="shared" si="11"/>
        <v>390.47630000000004</v>
      </c>
      <c r="F343" s="3">
        <f t="shared" si="12"/>
        <v>2342.8577999999998</v>
      </c>
      <c r="I343"/>
      <c r="J343"/>
      <c r="K343"/>
      <c r="L343"/>
      <c r="M343"/>
      <c r="N343"/>
      <c r="O343"/>
    </row>
    <row r="344" spans="1:15" ht="25.5" x14ac:dyDescent="0.2">
      <c r="A344" s="7">
        <v>203</v>
      </c>
      <c r="B344" s="4" t="s">
        <v>193</v>
      </c>
      <c r="C344" s="8" t="s">
        <v>65</v>
      </c>
      <c r="D344" s="28">
        <v>2275.4559999999997</v>
      </c>
      <c r="E344" s="25">
        <f t="shared" si="11"/>
        <v>455.09119999999996</v>
      </c>
      <c r="F344" s="3">
        <f t="shared" si="12"/>
        <v>2730.5471999999995</v>
      </c>
      <c r="I344"/>
      <c r="J344"/>
      <c r="K344"/>
      <c r="L344"/>
      <c r="M344"/>
      <c r="N344"/>
      <c r="O344"/>
    </row>
    <row r="345" spans="1:15" ht="25.5" x14ac:dyDescent="0.2">
      <c r="A345" s="7">
        <v>204</v>
      </c>
      <c r="B345" s="4" t="s">
        <v>194</v>
      </c>
      <c r="C345" s="8" t="s">
        <v>65</v>
      </c>
      <c r="D345" s="28">
        <v>2598.5594999999998</v>
      </c>
      <c r="E345" s="25">
        <f t="shared" si="11"/>
        <v>519.71190000000001</v>
      </c>
      <c r="F345" s="3">
        <f t="shared" si="12"/>
        <v>3118.2713999999996</v>
      </c>
      <c r="I345"/>
      <c r="J345"/>
      <c r="K345"/>
      <c r="L345"/>
      <c r="M345"/>
      <c r="N345"/>
      <c r="O345"/>
    </row>
    <row r="346" spans="1:15" ht="25.5" x14ac:dyDescent="0.2">
      <c r="A346" s="7">
        <v>205</v>
      </c>
      <c r="B346" s="4" t="s">
        <v>195</v>
      </c>
      <c r="C346" s="8" t="s">
        <v>65</v>
      </c>
      <c r="D346" s="28">
        <v>3120.7044999999998</v>
      </c>
      <c r="E346" s="25">
        <f t="shared" si="11"/>
        <v>624.14089999999999</v>
      </c>
      <c r="F346" s="3">
        <f t="shared" si="12"/>
        <v>3744.8453999999997</v>
      </c>
      <c r="I346"/>
      <c r="J346"/>
      <c r="K346"/>
      <c r="L346"/>
      <c r="M346"/>
      <c r="N346"/>
      <c r="O346"/>
    </row>
    <row r="347" spans="1:15" ht="25.5" x14ac:dyDescent="0.2">
      <c r="A347" s="7">
        <v>206</v>
      </c>
      <c r="B347" s="4" t="s">
        <v>196</v>
      </c>
      <c r="C347" s="8" t="s">
        <v>65</v>
      </c>
      <c r="D347" s="28">
        <v>3419.2739999999999</v>
      </c>
      <c r="E347" s="25">
        <f t="shared" si="11"/>
        <v>683.85480000000007</v>
      </c>
      <c r="F347" s="3">
        <f t="shared" si="12"/>
        <v>4103.1287999999995</v>
      </c>
      <c r="I347"/>
      <c r="J347"/>
      <c r="K347"/>
      <c r="L347"/>
      <c r="M347"/>
      <c r="N347"/>
      <c r="O347"/>
    </row>
    <row r="348" spans="1:15" ht="25.5" x14ac:dyDescent="0.2">
      <c r="A348" s="7">
        <v>207</v>
      </c>
      <c r="B348" s="4" t="s">
        <v>305</v>
      </c>
      <c r="C348" s="8" t="s">
        <v>65</v>
      </c>
      <c r="D348" s="28">
        <v>3170.5844999999999</v>
      </c>
      <c r="E348" s="25">
        <f t="shared" si="11"/>
        <v>634.11689999999999</v>
      </c>
      <c r="F348" s="3">
        <f t="shared" si="12"/>
        <v>3804.7013999999999</v>
      </c>
      <c r="I348"/>
      <c r="J348"/>
      <c r="K348"/>
      <c r="L348"/>
      <c r="M348"/>
      <c r="N348"/>
      <c r="O348"/>
    </row>
    <row r="349" spans="1:15" ht="25.5" x14ac:dyDescent="0.2">
      <c r="A349" s="7">
        <v>208</v>
      </c>
      <c r="B349" s="4" t="s">
        <v>306</v>
      </c>
      <c r="C349" s="8" t="s">
        <v>65</v>
      </c>
      <c r="D349" s="28">
        <v>3991.3135000000002</v>
      </c>
      <c r="E349" s="25">
        <f t="shared" si="11"/>
        <v>798.26270000000011</v>
      </c>
      <c r="F349" s="3">
        <f t="shared" si="12"/>
        <v>4789.5762000000004</v>
      </c>
      <c r="I349"/>
      <c r="J349"/>
      <c r="K349"/>
      <c r="L349"/>
      <c r="M349"/>
      <c r="N349"/>
      <c r="O349"/>
    </row>
    <row r="350" spans="1:15" ht="25.5" x14ac:dyDescent="0.2">
      <c r="A350" s="7">
        <v>209</v>
      </c>
      <c r="B350" s="4" t="s">
        <v>307</v>
      </c>
      <c r="C350" s="8" t="s">
        <v>65</v>
      </c>
      <c r="D350" s="28">
        <v>2946.951</v>
      </c>
      <c r="E350" s="25">
        <f t="shared" si="11"/>
        <v>589.39020000000005</v>
      </c>
      <c r="F350" s="3">
        <f t="shared" si="12"/>
        <v>3536.3411999999998</v>
      </c>
      <c r="I350"/>
      <c r="J350"/>
      <c r="K350"/>
      <c r="L350"/>
      <c r="M350"/>
      <c r="N350"/>
      <c r="O350"/>
    </row>
    <row r="351" spans="1:15" ht="25.5" x14ac:dyDescent="0.2">
      <c r="A351" s="7">
        <v>210</v>
      </c>
      <c r="B351" s="4" t="s">
        <v>308</v>
      </c>
      <c r="C351" s="8" t="s">
        <v>65</v>
      </c>
      <c r="D351" s="28">
        <v>3593.1869999999999</v>
      </c>
      <c r="E351" s="25">
        <f t="shared" si="11"/>
        <v>718.63740000000007</v>
      </c>
      <c r="F351" s="3">
        <f t="shared" si="12"/>
        <v>4311.8243999999995</v>
      </c>
      <c r="I351"/>
      <c r="J351"/>
      <c r="K351"/>
      <c r="L351"/>
      <c r="M351"/>
      <c r="N351"/>
      <c r="O351"/>
    </row>
    <row r="352" spans="1:15" ht="25.5" x14ac:dyDescent="0.2">
      <c r="A352" s="7">
        <v>211</v>
      </c>
      <c r="B352" s="4" t="s">
        <v>309</v>
      </c>
      <c r="C352" s="8" t="s">
        <v>65</v>
      </c>
      <c r="D352" s="28">
        <v>3991.3135000000002</v>
      </c>
      <c r="E352" s="25">
        <f t="shared" si="11"/>
        <v>798.26270000000011</v>
      </c>
      <c r="F352" s="3">
        <f t="shared" si="12"/>
        <v>4789.5762000000004</v>
      </c>
      <c r="I352"/>
      <c r="J352"/>
      <c r="K352"/>
      <c r="L352"/>
      <c r="M352"/>
      <c r="N352"/>
      <c r="O352"/>
    </row>
    <row r="353" spans="1:15" x14ac:dyDescent="0.2">
      <c r="A353" s="7">
        <v>212</v>
      </c>
      <c r="B353" s="4" t="s">
        <v>310</v>
      </c>
      <c r="C353" s="8" t="s">
        <v>65</v>
      </c>
      <c r="D353" s="28">
        <v>4494.7825000000003</v>
      </c>
      <c r="E353" s="25">
        <f t="shared" si="11"/>
        <v>898.95650000000012</v>
      </c>
      <c r="F353" s="3">
        <f t="shared" si="12"/>
        <v>5393.7390000000005</v>
      </c>
      <c r="I353"/>
      <c r="J353"/>
      <c r="K353"/>
      <c r="L353"/>
      <c r="M353"/>
      <c r="N353"/>
      <c r="O353"/>
    </row>
    <row r="354" spans="1:15" x14ac:dyDescent="0.2">
      <c r="A354" s="7">
        <v>213</v>
      </c>
      <c r="B354" s="4" t="s">
        <v>311</v>
      </c>
      <c r="C354" s="8" t="s">
        <v>65</v>
      </c>
      <c r="D354" s="28">
        <v>5527.6899999999987</v>
      </c>
      <c r="E354" s="25">
        <f t="shared" si="11"/>
        <v>1105.5379999999998</v>
      </c>
      <c r="F354" s="3">
        <f t="shared" si="12"/>
        <v>6633.2279999999982</v>
      </c>
      <c r="I354"/>
      <c r="J354"/>
      <c r="K354"/>
      <c r="L354"/>
      <c r="M354"/>
      <c r="N354"/>
      <c r="O354"/>
    </row>
    <row r="355" spans="1:15" x14ac:dyDescent="0.2">
      <c r="A355" s="7">
        <v>214</v>
      </c>
      <c r="B355" s="4" t="s">
        <v>312</v>
      </c>
      <c r="C355" s="8" t="s">
        <v>65</v>
      </c>
      <c r="D355" s="28">
        <v>6870.2594999999992</v>
      </c>
      <c r="E355" s="25">
        <f t="shared" si="11"/>
        <v>1374.0518999999999</v>
      </c>
      <c r="F355" s="3">
        <f t="shared" si="12"/>
        <v>8244.3113999999987</v>
      </c>
      <c r="I355"/>
      <c r="J355"/>
      <c r="K355"/>
      <c r="L355"/>
      <c r="M355"/>
      <c r="N355"/>
      <c r="O355"/>
    </row>
    <row r="356" spans="1:15" ht="38.25" x14ac:dyDescent="0.2">
      <c r="A356" s="7">
        <v>215</v>
      </c>
      <c r="B356" s="4" t="s">
        <v>202</v>
      </c>
      <c r="C356" s="8" t="s">
        <v>65</v>
      </c>
      <c r="D356" s="28">
        <v>1491.8179999999998</v>
      </c>
      <c r="E356" s="25">
        <f t="shared" si="11"/>
        <v>298.36359999999996</v>
      </c>
      <c r="F356" s="3">
        <f t="shared" si="12"/>
        <v>1790.1815999999997</v>
      </c>
      <c r="I356"/>
      <c r="J356"/>
      <c r="K356"/>
      <c r="L356"/>
      <c r="M356"/>
      <c r="N356"/>
      <c r="O356"/>
    </row>
    <row r="357" spans="1:15" ht="38.25" x14ac:dyDescent="0.2">
      <c r="A357" s="7">
        <v>216</v>
      </c>
      <c r="B357" s="4" t="s">
        <v>203</v>
      </c>
      <c r="C357" s="8" t="s">
        <v>65</v>
      </c>
      <c r="D357" s="28">
        <v>1840.7604999999999</v>
      </c>
      <c r="E357" s="25">
        <f t="shared" si="11"/>
        <v>368.15210000000002</v>
      </c>
      <c r="F357" s="3">
        <f t="shared" si="12"/>
        <v>2208.9125999999997</v>
      </c>
      <c r="I357"/>
      <c r="J357"/>
      <c r="K357"/>
      <c r="L357"/>
      <c r="M357"/>
      <c r="N357"/>
      <c r="O357"/>
    </row>
    <row r="358" spans="1:15" ht="38.25" x14ac:dyDescent="0.2">
      <c r="A358" s="7">
        <v>217</v>
      </c>
      <c r="B358" s="4" t="s">
        <v>204</v>
      </c>
      <c r="C358" s="8" t="s">
        <v>65</v>
      </c>
      <c r="D358" s="28">
        <v>2113.4764999999998</v>
      </c>
      <c r="E358" s="25">
        <f t="shared" si="11"/>
        <v>422.69529999999997</v>
      </c>
      <c r="F358" s="3">
        <f t="shared" si="12"/>
        <v>2536.1717999999996</v>
      </c>
      <c r="I358"/>
      <c r="J358"/>
      <c r="K358"/>
      <c r="L358"/>
      <c r="M358"/>
      <c r="N358"/>
      <c r="O358"/>
    </row>
    <row r="359" spans="1:15" x14ac:dyDescent="0.2">
      <c r="A359" s="7">
        <v>218</v>
      </c>
      <c r="B359" s="4" t="s">
        <v>313</v>
      </c>
      <c r="C359" s="8" t="s">
        <v>39</v>
      </c>
      <c r="D359" s="28">
        <v>1443.1415</v>
      </c>
      <c r="E359" s="25">
        <f t="shared" si="11"/>
        <v>288.62830000000002</v>
      </c>
      <c r="F359" s="3">
        <f t="shared" si="12"/>
        <v>1731.7697999999998</v>
      </c>
      <c r="I359"/>
      <c r="J359"/>
      <c r="K359"/>
      <c r="L359"/>
      <c r="M359"/>
      <c r="N359"/>
      <c r="O359"/>
    </row>
    <row r="360" spans="1:15" x14ac:dyDescent="0.2">
      <c r="A360" s="7">
        <v>219</v>
      </c>
      <c r="B360" s="4" t="s">
        <v>314</v>
      </c>
      <c r="C360" s="8" t="s">
        <v>39</v>
      </c>
      <c r="D360" s="28">
        <v>1636.905</v>
      </c>
      <c r="E360" s="25">
        <f t="shared" si="11"/>
        <v>327.38100000000003</v>
      </c>
      <c r="F360" s="3">
        <f t="shared" si="12"/>
        <v>1964.2859999999998</v>
      </c>
      <c r="I360"/>
      <c r="J360"/>
      <c r="K360"/>
      <c r="L360"/>
      <c r="M360"/>
      <c r="N360"/>
      <c r="O360"/>
    </row>
    <row r="361" spans="1:15" x14ac:dyDescent="0.2">
      <c r="A361" s="7">
        <v>220</v>
      </c>
      <c r="B361" s="4" t="s">
        <v>315</v>
      </c>
      <c r="C361" s="8" t="s">
        <v>39</v>
      </c>
      <c r="D361" s="28">
        <v>1102.8989999999999</v>
      </c>
      <c r="E361" s="25">
        <f t="shared" si="11"/>
        <v>220.57979999999998</v>
      </c>
      <c r="F361" s="3">
        <f t="shared" si="12"/>
        <v>1323.4787999999999</v>
      </c>
      <c r="I361"/>
      <c r="J361"/>
      <c r="K361"/>
      <c r="L361"/>
      <c r="M361"/>
      <c r="N361"/>
      <c r="O361"/>
    </row>
    <row r="362" spans="1:15" x14ac:dyDescent="0.2">
      <c r="A362" s="7">
        <v>221</v>
      </c>
      <c r="B362" s="4" t="s">
        <v>316</v>
      </c>
      <c r="C362" s="8" t="s">
        <v>317</v>
      </c>
      <c r="D362" s="28">
        <v>1134.712</v>
      </c>
      <c r="E362" s="25">
        <f t="shared" si="11"/>
        <v>226.94240000000002</v>
      </c>
      <c r="F362" s="3">
        <f t="shared" si="12"/>
        <v>1361.6543999999999</v>
      </c>
      <c r="I362"/>
      <c r="J362"/>
      <c r="K362"/>
      <c r="L362"/>
      <c r="M362"/>
      <c r="N362"/>
      <c r="O362"/>
    </row>
    <row r="363" spans="1:15" x14ac:dyDescent="0.2">
      <c r="A363" s="7">
        <v>222</v>
      </c>
      <c r="B363" s="4" t="s">
        <v>318</v>
      </c>
      <c r="C363" s="8" t="s">
        <v>95</v>
      </c>
      <c r="D363" s="28">
        <v>243.86099999999999</v>
      </c>
      <c r="E363" s="25">
        <f t="shared" si="11"/>
        <v>48.772199999999998</v>
      </c>
      <c r="F363" s="3">
        <f t="shared" si="12"/>
        <v>292.63319999999999</v>
      </c>
      <c r="I363"/>
      <c r="J363"/>
      <c r="K363"/>
      <c r="L363"/>
      <c r="M363"/>
      <c r="N363"/>
      <c r="O363"/>
    </row>
    <row r="364" spans="1:15" x14ac:dyDescent="0.2">
      <c r="A364" s="7">
        <v>223</v>
      </c>
      <c r="B364" s="4" t="s">
        <v>319</v>
      </c>
      <c r="C364" s="8" t="s">
        <v>95</v>
      </c>
      <c r="D364" s="28">
        <v>221.16849999999999</v>
      </c>
      <c r="E364" s="25">
        <f t="shared" si="11"/>
        <v>44.233699999999999</v>
      </c>
      <c r="F364" s="3">
        <f t="shared" si="12"/>
        <v>265.40219999999999</v>
      </c>
      <c r="I364"/>
      <c r="J364"/>
      <c r="K364"/>
      <c r="L364"/>
      <c r="M364"/>
      <c r="N364"/>
      <c r="O364"/>
    </row>
    <row r="365" spans="1:15" ht="25.5" x14ac:dyDescent="0.2">
      <c r="A365" s="7">
        <v>224</v>
      </c>
      <c r="B365" s="4" t="s">
        <v>320</v>
      </c>
      <c r="C365" s="8" t="s">
        <v>95</v>
      </c>
      <c r="D365" s="28">
        <v>227.49049999999997</v>
      </c>
      <c r="E365" s="25">
        <f t="shared" si="11"/>
        <v>45.498099999999994</v>
      </c>
      <c r="F365" s="3">
        <f t="shared" si="12"/>
        <v>272.98859999999996</v>
      </c>
      <c r="I365"/>
      <c r="J365"/>
      <c r="K365"/>
      <c r="L365"/>
      <c r="M365"/>
      <c r="N365"/>
      <c r="O365"/>
    </row>
    <row r="366" spans="1:15" ht="25.5" x14ac:dyDescent="0.2">
      <c r="A366" s="7">
        <v>225</v>
      </c>
      <c r="B366" s="4" t="s">
        <v>321</v>
      </c>
      <c r="C366" s="8" t="s">
        <v>95</v>
      </c>
      <c r="D366" s="28">
        <v>249.45799999999997</v>
      </c>
      <c r="E366" s="25">
        <f t="shared" si="11"/>
        <v>49.891599999999997</v>
      </c>
      <c r="F366" s="3">
        <f t="shared" si="12"/>
        <v>299.34959999999995</v>
      </c>
      <c r="I366"/>
      <c r="J366"/>
      <c r="K366"/>
      <c r="L366"/>
      <c r="M366"/>
      <c r="N366"/>
      <c r="O366"/>
    </row>
    <row r="367" spans="1:15" ht="25.5" x14ac:dyDescent="0.2">
      <c r="A367" s="7">
        <v>226</v>
      </c>
      <c r="B367" s="4" t="s">
        <v>322</v>
      </c>
      <c r="C367" s="8" t="s">
        <v>95</v>
      </c>
      <c r="D367" s="28">
        <v>255.27250000000001</v>
      </c>
      <c r="E367" s="25">
        <f t="shared" si="11"/>
        <v>51.054500000000004</v>
      </c>
      <c r="F367" s="3">
        <f t="shared" si="12"/>
        <v>306.327</v>
      </c>
      <c r="I367"/>
      <c r="J367"/>
      <c r="K367"/>
      <c r="L367"/>
      <c r="M367"/>
      <c r="N367"/>
      <c r="O367"/>
    </row>
    <row r="368" spans="1:15" ht="25.5" x14ac:dyDescent="0.2">
      <c r="A368" s="7">
        <v>227</v>
      </c>
      <c r="B368" s="4" t="s">
        <v>323</v>
      </c>
      <c r="C368" s="8" t="s">
        <v>95</v>
      </c>
      <c r="D368" s="28">
        <v>251.29949999999999</v>
      </c>
      <c r="E368" s="25">
        <f t="shared" si="11"/>
        <v>50.259900000000002</v>
      </c>
      <c r="F368" s="3">
        <f t="shared" si="12"/>
        <v>301.55939999999998</v>
      </c>
      <c r="I368"/>
      <c r="J368"/>
      <c r="K368"/>
      <c r="L368"/>
      <c r="M368"/>
      <c r="N368"/>
      <c r="O368"/>
    </row>
    <row r="369" spans="1:15" ht="25.5" x14ac:dyDescent="0.2">
      <c r="A369" s="7">
        <v>228</v>
      </c>
      <c r="B369" s="4" t="s">
        <v>324</v>
      </c>
      <c r="C369" s="8" t="s">
        <v>95</v>
      </c>
      <c r="D369" s="28">
        <v>283.51849999999996</v>
      </c>
      <c r="E369" s="25">
        <f t="shared" si="11"/>
        <v>56.703699999999998</v>
      </c>
      <c r="F369" s="3">
        <f t="shared" si="12"/>
        <v>340.22219999999993</v>
      </c>
      <c r="I369"/>
      <c r="J369"/>
      <c r="K369"/>
      <c r="L369"/>
      <c r="M369"/>
      <c r="N369"/>
      <c r="O369"/>
    </row>
    <row r="370" spans="1:15" ht="25.5" x14ac:dyDescent="0.2">
      <c r="A370" s="7">
        <v>229</v>
      </c>
      <c r="B370" s="4" t="s">
        <v>325</v>
      </c>
      <c r="C370" s="8" t="s">
        <v>95</v>
      </c>
      <c r="D370" s="28">
        <v>310.05350000000004</v>
      </c>
      <c r="E370" s="25">
        <f t="shared" si="11"/>
        <v>62.010700000000014</v>
      </c>
      <c r="F370" s="3">
        <f t="shared" si="12"/>
        <v>372.06420000000003</v>
      </c>
      <c r="I370"/>
      <c r="J370"/>
      <c r="K370"/>
      <c r="L370"/>
      <c r="M370"/>
      <c r="N370"/>
      <c r="O370"/>
    </row>
    <row r="371" spans="1:15" ht="25.5" x14ac:dyDescent="0.2">
      <c r="A371" s="7">
        <v>230</v>
      </c>
      <c r="B371" s="4" t="s">
        <v>326</v>
      </c>
      <c r="C371" s="8" t="s">
        <v>95</v>
      </c>
      <c r="D371" s="28">
        <v>280.08199999999999</v>
      </c>
      <c r="E371" s="25">
        <f t="shared" si="11"/>
        <v>56.016400000000004</v>
      </c>
      <c r="F371" s="3">
        <f t="shared" si="12"/>
        <v>336.09839999999997</v>
      </c>
      <c r="I371"/>
      <c r="J371"/>
      <c r="K371"/>
      <c r="L371"/>
      <c r="M371"/>
      <c r="N371"/>
      <c r="O371"/>
    </row>
    <row r="372" spans="1:15" ht="25.5" x14ac:dyDescent="0.2">
      <c r="A372" s="7">
        <v>231</v>
      </c>
      <c r="B372" s="4" t="s">
        <v>327</v>
      </c>
      <c r="C372" s="8" t="s">
        <v>95</v>
      </c>
      <c r="D372" s="28">
        <v>395.86449999999996</v>
      </c>
      <c r="E372" s="25">
        <f t="shared" si="11"/>
        <v>79.172899999999998</v>
      </c>
      <c r="F372" s="3">
        <f t="shared" si="12"/>
        <v>475.03739999999993</v>
      </c>
      <c r="I372"/>
      <c r="J372"/>
      <c r="K372"/>
      <c r="L372"/>
      <c r="M372"/>
      <c r="N372"/>
      <c r="O372"/>
    </row>
    <row r="373" spans="1:15" x14ac:dyDescent="0.2">
      <c r="A373" s="7">
        <v>232</v>
      </c>
      <c r="B373" s="4" t="s">
        <v>328</v>
      </c>
      <c r="C373" s="8" t="s">
        <v>95</v>
      </c>
      <c r="D373" s="28">
        <v>390.90549999999996</v>
      </c>
      <c r="E373" s="25">
        <f t="shared" si="11"/>
        <v>78.181100000000001</v>
      </c>
      <c r="F373" s="3">
        <f t="shared" si="12"/>
        <v>469.08659999999992</v>
      </c>
      <c r="I373"/>
      <c r="J373"/>
      <c r="K373"/>
      <c r="L373"/>
      <c r="M373"/>
      <c r="N373"/>
      <c r="O373"/>
    </row>
    <row r="374" spans="1:15" x14ac:dyDescent="0.2">
      <c r="A374" s="7">
        <v>233</v>
      </c>
      <c r="B374" s="4" t="s">
        <v>329</v>
      </c>
      <c r="C374" s="8" t="s">
        <v>95</v>
      </c>
      <c r="D374" s="28">
        <v>429.80900000000003</v>
      </c>
      <c r="E374" s="25">
        <f t="shared" si="11"/>
        <v>85.961800000000011</v>
      </c>
      <c r="F374" s="3">
        <f t="shared" si="12"/>
        <v>515.77080000000001</v>
      </c>
      <c r="I374"/>
      <c r="J374"/>
      <c r="K374"/>
      <c r="L374"/>
      <c r="M374"/>
      <c r="N374"/>
      <c r="O374"/>
    </row>
    <row r="375" spans="1:15" x14ac:dyDescent="0.2">
      <c r="A375" s="7">
        <v>234</v>
      </c>
      <c r="B375" s="4" t="s">
        <v>330</v>
      </c>
      <c r="C375" s="8" t="s">
        <v>95</v>
      </c>
      <c r="D375" s="28">
        <v>489.3605</v>
      </c>
      <c r="E375" s="25">
        <f t="shared" si="11"/>
        <v>97.872100000000003</v>
      </c>
      <c r="F375" s="3">
        <f t="shared" si="12"/>
        <v>587.23259999999993</v>
      </c>
      <c r="I375"/>
      <c r="J375"/>
      <c r="K375"/>
      <c r="L375"/>
      <c r="M375"/>
      <c r="N375"/>
      <c r="O375"/>
    </row>
    <row r="376" spans="1:15" ht="25.5" x14ac:dyDescent="0.2">
      <c r="A376" s="7">
        <v>235</v>
      </c>
      <c r="B376" s="4" t="s">
        <v>331</v>
      </c>
      <c r="C376" s="8" t="s">
        <v>95</v>
      </c>
      <c r="D376" s="28">
        <v>550.47799999999995</v>
      </c>
      <c r="E376" s="25">
        <f t="shared" si="11"/>
        <v>110.09559999999999</v>
      </c>
      <c r="F376" s="3">
        <f t="shared" si="12"/>
        <v>660.57359999999994</v>
      </c>
      <c r="I376"/>
      <c r="J376"/>
      <c r="K376"/>
      <c r="L376"/>
      <c r="M376"/>
      <c r="N376"/>
      <c r="O376"/>
    </row>
    <row r="377" spans="1:15" ht="25.5" x14ac:dyDescent="0.2">
      <c r="A377" s="7">
        <v>236</v>
      </c>
      <c r="B377" s="4" t="s">
        <v>332</v>
      </c>
      <c r="C377" s="8" t="s">
        <v>95</v>
      </c>
      <c r="D377" s="28">
        <v>613.6255000000001</v>
      </c>
      <c r="E377" s="25">
        <f t="shared" si="11"/>
        <v>122.72510000000003</v>
      </c>
      <c r="F377" s="3">
        <f t="shared" si="12"/>
        <v>736.3506000000001</v>
      </c>
      <c r="I377"/>
      <c r="J377"/>
      <c r="K377"/>
      <c r="L377"/>
      <c r="M377"/>
      <c r="N377"/>
      <c r="O377"/>
    </row>
    <row r="378" spans="1:15" ht="38.25" x14ac:dyDescent="0.2">
      <c r="A378" s="7">
        <v>237</v>
      </c>
      <c r="B378" s="4" t="s">
        <v>333</v>
      </c>
      <c r="C378" s="8" t="s">
        <v>95</v>
      </c>
      <c r="D378" s="28">
        <v>55.810500000000005</v>
      </c>
      <c r="E378" s="25">
        <f t="shared" si="11"/>
        <v>11.162100000000002</v>
      </c>
      <c r="F378" s="3">
        <f t="shared" si="12"/>
        <v>66.9726</v>
      </c>
      <c r="I378"/>
      <c r="J378"/>
      <c r="K378"/>
      <c r="L378"/>
      <c r="M378"/>
      <c r="N378"/>
      <c r="O378"/>
    </row>
    <row r="379" spans="1:15" x14ac:dyDescent="0.2">
      <c r="A379" s="7">
        <v>238</v>
      </c>
      <c r="B379" s="4" t="s">
        <v>334</v>
      </c>
      <c r="C379" s="8" t="s">
        <v>65</v>
      </c>
      <c r="D379" s="28">
        <v>1037.8230000000001</v>
      </c>
      <c r="E379" s="25">
        <f t="shared" si="11"/>
        <v>207.56460000000004</v>
      </c>
      <c r="F379" s="3">
        <f t="shared" si="12"/>
        <v>1245.3876</v>
      </c>
      <c r="I379"/>
      <c r="J379"/>
      <c r="K379"/>
      <c r="L379"/>
      <c r="M379"/>
      <c r="N379"/>
      <c r="O379"/>
    </row>
    <row r="380" spans="1:15" ht="25.5" x14ac:dyDescent="0.2">
      <c r="A380" s="7">
        <v>239</v>
      </c>
      <c r="B380" s="4" t="s">
        <v>335</v>
      </c>
      <c r="C380" s="8" t="s">
        <v>65</v>
      </c>
      <c r="D380" s="28">
        <v>15948.115</v>
      </c>
      <c r="E380" s="25">
        <f t="shared" si="11"/>
        <v>3189.623</v>
      </c>
      <c r="F380" s="3">
        <f t="shared" si="12"/>
        <v>19137.737999999998</v>
      </c>
      <c r="I380"/>
      <c r="J380"/>
      <c r="K380"/>
      <c r="L380"/>
      <c r="M380"/>
      <c r="N380"/>
      <c r="O380"/>
    </row>
    <row r="381" spans="1:15" ht="25.5" x14ac:dyDescent="0.2">
      <c r="A381" s="7">
        <v>240</v>
      </c>
      <c r="B381" s="4" t="s">
        <v>336</v>
      </c>
      <c r="C381" s="8" t="s">
        <v>65</v>
      </c>
      <c r="D381" s="28">
        <v>19154.4565</v>
      </c>
      <c r="E381" s="25">
        <f t="shared" si="11"/>
        <v>3830.8913000000002</v>
      </c>
      <c r="F381" s="3">
        <f t="shared" si="12"/>
        <v>22985.3478</v>
      </c>
      <c r="I381"/>
      <c r="J381"/>
      <c r="K381"/>
      <c r="L381"/>
      <c r="M381"/>
      <c r="N381"/>
      <c r="O381"/>
    </row>
    <row r="382" spans="1:15" ht="25.5" x14ac:dyDescent="0.2">
      <c r="A382" s="7">
        <v>241</v>
      </c>
      <c r="B382" s="4" t="s">
        <v>337</v>
      </c>
      <c r="C382" s="8" t="s">
        <v>65</v>
      </c>
      <c r="D382" s="28">
        <v>18039.058499999999</v>
      </c>
      <c r="E382" s="25">
        <f t="shared" si="11"/>
        <v>3607.8117000000002</v>
      </c>
      <c r="F382" s="3">
        <f t="shared" si="12"/>
        <v>21646.870199999998</v>
      </c>
      <c r="I382"/>
      <c r="J382"/>
      <c r="K382"/>
      <c r="L382"/>
      <c r="M382"/>
      <c r="N382"/>
      <c r="O382"/>
    </row>
    <row r="383" spans="1:15" ht="25.5" x14ac:dyDescent="0.2">
      <c r="A383" s="7">
        <v>242</v>
      </c>
      <c r="B383" s="4" t="s">
        <v>338</v>
      </c>
      <c r="C383" s="8" t="s">
        <v>65</v>
      </c>
      <c r="D383" s="28">
        <v>22142.819499999998</v>
      </c>
      <c r="E383" s="25">
        <f t="shared" si="11"/>
        <v>4428.5639000000001</v>
      </c>
      <c r="F383" s="3">
        <f t="shared" si="12"/>
        <v>26571.383399999995</v>
      </c>
      <c r="I383"/>
      <c r="J383"/>
      <c r="K383"/>
      <c r="L383"/>
      <c r="M383"/>
      <c r="N383"/>
      <c r="O383"/>
    </row>
    <row r="384" spans="1:15" ht="38.25" x14ac:dyDescent="0.2">
      <c r="A384" s="7">
        <v>243</v>
      </c>
      <c r="B384" s="4" t="s">
        <v>339</v>
      </c>
      <c r="C384" s="8" t="s">
        <v>95</v>
      </c>
      <c r="D384" s="28">
        <v>67.512</v>
      </c>
      <c r="E384" s="25">
        <f t="shared" si="11"/>
        <v>13.502400000000002</v>
      </c>
      <c r="F384" s="3">
        <f t="shared" si="12"/>
        <v>81.014399999999995</v>
      </c>
      <c r="I384"/>
      <c r="J384"/>
      <c r="K384"/>
      <c r="L384"/>
      <c r="M384"/>
      <c r="N384"/>
      <c r="O384"/>
    </row>
    <row r="385" spans="1:15" ht="38.25" x14ac:dyDescent="0.2">
      <c r="A385" s="7">
        <v>244</v>
      </c>
      <c r="B385" s="4" t="s">
        <v>340</v>
      </c>
      <c r="C385" s="8" t="s">
        <v>95</v>
      </c>
      <c r="D385" s="28">
        <v>79.779000000000011</v>
      </c>
      <c r="E385" s="25">
        <f t="shared" si="11"/>
        <v>15.955800000000004</v>
      </c>
      <c r="F385" s="3">
        <f t="shared" si="12"/>
        <v>95.734800000000007</v>
      </c>
      <c r="I385"/>
      <c r="J385"/>
      <c r="K385"/>
      <c r="L385"/>
      <c r="M385"/>
      <c r="N385"/>
      <c r="O385"/>
    </row>
    <row r="386" spans="1:15" ht="38.25" x14ac:dyDescent="0.2">
      <c r="A386" s="7">
        <v>245</v>
      </c>
      <c r="B386" s="4" t="s">
        <v>341</v>
      </c>
      <c r="C386" s="8" t="s">
        <v>95</v>
      </c>
      <c r="D386" s="28">
        <v>115.0865</v>
      </c>
      <c r="E386" s="25">
        <f t="shared" si="11"/>
        <v>23.017300000000002</v>
      </c>
      <c r="F386" s="3">
        <f t="shared" si="12"/>
        <v>138.10380000000001</v>
      </c>
      <c r="I386"/>
      <c r="J386"/>
      <c r="K386"/>
      <c r="L386"/>
      <c r="M386"/>
      <c r="N386"/>
      <c r="O386"/>
    </row>
    <row r="387" spans="1:15" ht="38.25" x14ac:dyDescent="0.2">
      <c r="A387" s="7">
        <v>246</v>
      </c>
      <c r="B387" s="4" t="s">
        <v>342</v>
      </c>
      <c r="C387" s="8" t="s">
        <v>95</v>
      </c>
      <c r="D387" s="28">
        <v>151.80049999999997</v>
      </c>
      <c r="E387" s="25">
        <f t="shared" si="11"/>
        <v>30.360099999999996</v>
      </c>
      <c r="F387" s="3">
        <f t="shared" si="12"/>
        <v>182.16059999999996</v>
      </c>
      <c r="I387"/>
      <c r="J387"/>
      <c r="K387"/>
      <c r="L387"/>
      <c r="M387"/>
      <c r="N387"/>
      <c r="O387"/>
    </row>
    <row r="388" spans="1:15" ht="38.25" x14ac:dyDescent="0.2">
      <c r="A388" s="7">
        <v>247</v>
      </c>
      <c r="B388" s="4" t="s">
        <v>343</v>
      </c>
      <c r="C388" s="8" t="s">
        <v>95</v>
      </c>
      <c r="D388" s="28">
        <v>194.43049999999999</v>
      </c>
      <c r="E388" s="25">
        <f t="shared" si="11"/>
        <v>38.886099999999999</v>
      </c>
      <c r="F388" s="3">
        <f t="shared" si="12"/>
        <v>233.31659999999999</v>
      </c>
      <c r="I388"/>
      <c r="J388"/>
      <c r="K388"/>
      <c r="L388"/>
      <c r="M388"/>
      <c r="N388"/>
      <c r="O388"/>
    </row>
    <row r="389" spans="1:15" ht="38.25" x14ac:dyDescent="0.2">
      <c r="A389" s="7">
        <v>248</v>
      </c>
      <c r="B389" s="4" t="s">
        <v>344</v>
      </c>
      <c r="C389" s="8" t="s">
        <v>95</v>
      </c>
      <c r="D389" s="28">
        <v>285.64999999999998</v>
      </c>
      <c r="E389" s="25">
        <f t="shared" si="11"/>
        <v>57.129999999999995</v>
      </c>
      <c r="F389" s="3">
        <f t="shared" si="12"/>
        <v>342.78</v>
      </c>
      <c r="I389"/>
      <c r="J389"/>
      <c r="K389"/>
      <c r="L389"/>
      <c r="M389"/>
      <c r="N389"/>
      <c r="O389"/>
    </row>
    <row r="390" spans="1:15" ht="38.25" x14ac:dyDescent="0.2">
      <c r="A390" s="7">
        <v>249</v>
      </c>
      <c r="B390" s="4" t="s">
        <v>345</v>
      </c>
      <c r="C390" s="8" t="s">
        <v>95</v>
      </c>
      <c r="D390" s="28">
        <v>419.42699999999996</v>
      </c>
      <c r="E390" s="25">
        <f t="shared" si="11"/>
        <v>83.885400000000004</v>
      </c>
      <c r="F390" s="3">
        <f t="shared" si="12"/>
        <v>503.31239999999991</v>
      </c>
      <c r="I390"/>
      <c r="J390"/>
      <c r="K390"/>
      <c r="L390"/>
      <c r="M390"/>
      <c r="N390"/>
      <c r="O390"/>
    </row>
    <row r="391" spans="1:15" ht="38.25" x14ac:dyDescent="0.2">
      <c r="A391" s="7">
        <v>250</v>
      </c>
      <c r="B391" s="4" t="s">
        <v>346</v>
      </c>
      <c r="C391" s="8" t="s">
        <v>95</v>
      </c>
      <c r="D391" s="28">
        <v>23.330500000000001</v>
      </c>
      <c r="E391" s="25">
        <f t="shared" ref="E391:E454" si="13">D391*0.2</f>
        <v>4.6661000000000001</v>
      </c>
      <c r="F391" s="3">
        <f t="shared" si="12"/>
        <v>27.996600000000001</v>
      </c>
      <c r="I391"/>
      <c r="J391"/>
      <c r="K391"/>
      <c r="L391"/>
      <c r="M391"/>
      <c r="N391"/>
      <c r="O391"/>
    </row>
    <row r="392" spans="1:15" ht="38.25" x14ac:dyDescent="0.2">
      <c r="A392" s="7">
        <v>251</v>
      </c>
      <c r="B392" s="4" t="s">
        <v>347</v>
      </c>
      <c r="C392" s="8" t="s">
        <v>95</v>
      </c>
      <c r="D392" s="28">
        <v>58.797499999999992</v>
      </c>
      <c r="E392" s="25">
        <f t="shared" si="13"/>
        <v>11.759499999999999</v>
      </c>
      <c r="F392" s="3">
        <f t="shared" si="12"/>
        <v>70.556999999999988</v>
      </c>
      <c r="I392"/>
      <c r="J392"/>
      <c r="K392"/>
      <c r="L392"/>
      <c r="M392"/>
      <c r="N392"/>
      <c r="O392"/>
    </row>
    <row r="393" spans="1:15" ht="38.25" x14ac:dyDescent="0.2">
      <c r="A393" s="7">
        <v>252</v>
      </c>
      <c r="B393" s="4" t="s">
        <v>348</v>
      </c>
      <c r="C393" s="8" t="s">
        <v>95</v>
      </c>
      <c r="D393" s="28">
        <v>94.221000000000004</v>
      </c>
      <c r="E393" s="25">
        <f t="shared" si="13"/>
        <v>18.844200000000001</v>
      </c>
      <c r="F393" s="3">
        <f t="shared" si="12"/>
        <v>113.0652</v>
      </c>
      <c r="I393"/>
      <c r="J393"/>
      <c r="K393"/>
      <c r="L393"/>
      <c r="M393"/>
      <c r="N393"/>
      <c r="O393"/>
    </row>
    <row r="394" spans="1:15" ht="38.25" x14ac:dyDescent="0.2">
      <c r="A394" s="7">
        <v>253</v>
      </c>
      <c r="B394" s="4" t="s">
        <v>349</v>
      </c>
      <c r="C394" s="8" t="s">
        <v>95</v>
      </c>
      <c r="D394" s="28">
        <v>120.45149999999998</v>
      </c>
      <c r="E394" s="25">
        <f t="shared" si="13"/>
        <v>24.090299999999999</v>
      </c>
      <c r="F394" s="3">
        <f t="shared" si="12"/>
        <v>144.54179999999997</v>
      </c>
      <c r="I394"/>
      <c r="J394"/>
      <c r="K394"/>
      <c r="L394"/>
      <c r="M394"/>
      <c r="N394"/>
      <c r="O394"/>
    </row>
    <row r="395" spans="1:15" ht="38.25" x14ac:dyDescent="0.2">
      <c r="A395" s="7">
        <v>254</v>
      </c>
      <c r="B395" s="4" t="s">
        <v>350</v>
      </c>
      <c r="C395" s="8" t="s">
        <v>95</v>
      </c>
      <c r="D395" s="28">
        <v>155.71550000000002</v>
      </c>
      <c r="E395" s="25">
        <f t="shared" si="13"/>
        <v>31.143100000000004</v>
      </c>
      <c r="F395" s="3">
        <f t="shared" si="12"/>
        <v>186.85860000000002</v>
      </c>
      <c r="I395"/>
      <c r="J395"/>
      <c r="K395"/>
      <c r="L395"/>
      <c r="M395"/>
      <c r="N395"/>
      <c r="O395"/>
    </row>
    <row r="396" spans="1:15" ht="38.25" x14ac:dyDescent="0.2">
      <c r="A396" s="14">
        <v>255</v>
      </c>
      <c r="B396" s="21" t="s">
        <v>351</v>
      </c>
      <c r="C396" s="22" t="s">
        <v>95</v>
      </c>
      <c r="D396" s="28">
        <v>192.73399999999998</v>
      </c>
      <c r="E396" s="25">
        <f t="shared" si="13"/>
        <v>38.546799999999998</v>
      </c>
      <c r="F396" s="3">
        <f t="shared" si="12"/>
        <v>231.28079999999997</v>
      </c>
      <c r="I396"/>
      <c r="J396"/>
      <c r="K396"/>
      <c r="L396"/>
      <c r="M396"/>
      <c r="N396"/>
      <c r="O396"/>
    </row>
    <row r="397" spans="1:15" ht="15" customHeight="1" x14ac:dyDescent="0.2">
      <c r="A397" s="44" t="s">
        <v>352</v>
      </c>
      <c r="B397" s="44"/>
      <c r="C397" s="44"/>
      <c r="D397" s="44"/>
      <c r="E397" s="44"/>
      <c r="F397" s="44"/>
      <c r="I397"/>
      <c r="J397"/>
      <c r="K397"/>
      <c r="L397"/>
      <c r="M397"/>
      <c r="N397"/>
      <c r="O397"/>
    </row>
    <row r="398" spans="1:15" ht="25.5" x14ac:dyDescent="0.2">
      <c r="A398" s="17">
        <v>325</v>
      </c>
      <c r="B398" s="18" t="s">
        <v>353</v>
      </c>
      <c r="C398" s="19" t="s">
        <v>86</v>
      </c>
      <c r="D398" s="26">
        <v>294.56</v>
      </c>
      <c r="E398" s="27">
        <f t="shared" si="13"/>
        <v>58.912000000000006</v>
      </c>
      <c r="F398" s="20">
        <f t="shared" ref="F398:F461" si="14">D398*1.2</f>
        <v>353.47199999999998</v>
      </c>
      <c r="I398"/>
      <c r="J398"/>
      <c r="K398"/>
      <c r="L398"/>
      <c r="M398"/>
      <c r="N398"/>
      <c r="O398"/>
    </row>
    <row r="399" spans="1:15" ht="25.5" x14ac:dyDescent="0.2">
      <c r="A399" s="7">
        <v>326</v>
      </c>
      <c r="B399" s="4" t="s">
        <v>354</v>
      </c>
      <c r="C399" s="8" t="s">
        <v>86</v>
      </c>
      <c r="D399" s="26">
        <v>287.83999999999997</v>
      </c>
      <c r="E399" s="25">
        <f t="shared" si="13"/>
        <v>57.567999999999998</v>
      </c>
      <c r="F399" s="3">
        <f t="shared" si="14"/>
        <v>345.40799999999996</v>
      </c>
      <c r="I399"/>
      <c r="J399"/>
      <c r="K399"/>
      <c r="L399"/>
      <c r="M399"/>
      <c r="N399"/>
      <c r="O399"/>
    </row>
    <row r="400" spans="1:15" ht="25.5" x14ac:dyDescent="0.2">
      <c r="A400" s="7">
        <v>327</v>
      </c>
      <c r="B400" s="4" t="s">
        <v>355</v>
      </c>
      <c r="C400" s="8" t="s">
        <v>86</v>
      </c>
      <c r="D400" s="26">
        <v>336.55</v>
      </c>
      <c r="E400" s="25">
        <f t="shared" si="13"/>
        <v>67.31</v>
      </c>
      <c r="F400" s="3">
        <f t="shared" si="14"/>
        <v>403.86</v>
      </c>
      <c r="I400"/>
      <c r="J400"/>
      <c r="K400"/>
      <c r="L400"/>
      <c r="M400"/>
      <c r="N400"/>
      <c r="O400"/>
    </row>
    <row r="401" spans="1:15" ht="25.5" x14ac:dyDescent="0.2">
      <c r="A401" s="7">
        <v>328</v>
      </c>
      <c r="B401" s="4" t="s">
        <v>356</v>
      </c>
      <c r="C401" s="8" t="s">
        <v>86</v>
      </c>
      <c r="D401" s="26">
        <v>318.27</v>
      </c>
      <c r="E401" s="25">
        <f t="shared" si="13"/>
        <v>63.653999999999996</v>
      </c>
      <c r="F401" s="3">
        <f t="shared" si="14"/>
        <v>381.92399999999998</v>
      </c>
      <c r="I401"/>
      <c r="J401"/>
      <c r="K401"/>
      <c r="L401"/>
      <c r="M401"/>
      <c r="N401"/>
      <c r="O401"/>
    </row>
    <row r="402" spans="1:15" ht="25.5" x14ac:dyDescent="0.2">
      <c r="A402" s="7">
        <v>329</v>
      </c>
      <c r="B402" s="4" t="s">
        <v>357</v>
      </c>
      <c r="C402" s="8" t="s">
        <v>86</v>
      </c>
      <c r="D402" s="26">
        <v>312.58</v>
      </c>
      <c r="E402" s="25">
        <f t="shared" si="13"/>
        <v>62.515999999999998</v>
      </c>
      <c r="F402" s="3">
        <f t="shared" si="14"/>
        <v>375.09599999999995</v>
      </c>
      <c r="I402"/>
      <c r="J402"/>
      <c r="K402"/>
      <c r="L402"/>
      <c r="M402"/>
      <c r="N402"/>
      <c r="O402"/>
    </row>
    <row r="403" spans="1:15" ht="25.5" x14ac:dyDescent="0.2">
      <c r="A403" s="7">
        <v>330</v>
      </c>
      <c r="B403" s="4" t="s">
        <v>358</v>
      </c>
      <c r="C403" s="8" t="s">
        <v>86</v>
      </c>
      <c r="D403" s="26">
        <v>300.99</v>
      </c>
      <c r="E403" s="25">
        <f t="shared" si="13"/>
        <v>60.198000000000008</v>
      </c>
      <c r="F403" s="3">
        <f t="shared" si="14"/>
        <v>361.18799999999999</v>
      </c>
      <c r="I403"/>
      <c r="J403"/>
      <c r="K403"/>
      <c r="L403"/>
      <c r="M403"/>
      <c r="N403"/>
      <c r="O403"/>
    </row>
    <row r="404" spans="1:15" ht="25.5" x14ac:dyDescent="0.2">
      <c r="A404" s="7">
        <v>331</v>
      </c>
      <c r="B404" s="4" t="s">
        <v>359</v>
      </c>
      <c r="C404" s="8" t="s">
        <v>86</v>
      </c>
      <c r="D404" s="26">
        <v>414.73</v>
      </c>
      <c r="E404" s="25">
        <f t="shared" si="13"/>
        <v>82.946000000000012</v>
      </c>
      <c r="F404" s="3">
        <f t="shared" si="14"/>
        <v>497.67599999999999</v>
      </c>
      <c r="I404"/>
      <c r="J404"/>
      <c r="K404"/>
      <c r="L404"/>
      <c r="M404"/>
      <c r="N404"/>
      <c r="O404"/>
    </row>
    <row r="405" spans="1:15" ht="25.5" x14ac:dyDescent="0.2">
      <c r="A405" s="7">
        <v>332</v>
      </c>
      <c r="B405" s="4" t="s">
        <v>360</v>
      </c>
      <c r="C405" s="8" t="s">
        <v>86</v>
      </c>
      <c r="D405" s="26">
        <v>375.16999999999996</v>
      </c>
      <c r="E405" s="25">
        <f t="shared" si="13"/>
        <v>75.033999999999992</v>
      </c>
      <c r="F405" s="3">
        <f t="shared" si="14"/>
        <v>450.20399999999995</v>
      </c>
      <c r="I405"/>
      <c r="J405"/>
      <c r="K405"/>
      <c r="L405"/>
      <c r="M405"/>
      <c r="N405"/>
      <c r="O405"/>
    </row>
    <row r="406" spans="1:15" ht="25.5" x14ac:dyDescent="0.2">
      <c r="A406" s="7">
        <v>333</v>
      </c>
      <c r="B406" s="4" t="s">
        <v>361</v>
      </c>
      <c r="C406" s="8" t="s">
        <v>362</v>
      </c>
      <c r="D406" s="26">
        <v>10106.19</v>
      </c>
      <c r="E406" s="25">
        <f t="shared" si="13"/>
        <v>2021.2380000000003</v>
      </c>
      <c r="F406" s="3">
        <f t="shared" si="14"/>
        <v>12127.428</v>
      </c>
      <c r="I406"/>
      <c r="J406"/>
      <c r="K406"/>
      <c r="L406"/>
      <c r="M406"/>
      <c r="N406"/>
      <c r="O406"/>
    </row>
    <row r="407" spans="1:15" ht="25.5" x14ac:dyDescent="0.2">
      <c r="A407" s="14">
        <v>334</v>
      </c>
      <c r="B407" s="21" t="s">
        <v>363</v>
      </c>
      <c r="C407" s="22" t="s">
        <v>362</v>
      </c>
      <c r="D407" s="26">
        <v>9675.5300000000007</v>
      </c>
      <c r="E407" s="25">
        <f t="shared" si="13"/>
        <v>1935.1060000000002</v>
      </c>
      <c r="F407" s="3">
        <f t="shared" si="14"/>
        <v>11610.636</v>
      </c>
      <c r="I407"/>
      <c r="J407"/>
      <c r="K407"/>
      <c r="L407"/>
      <c r="M407"/>
      <c r="N407"/>
      <c r="O407"/>
    </row>
    <row r="408" spans="1:15" ht="15" customHeight="1" x14ac:dyDescent="0.2">
      <c r="A408" s="45" t="s">
        <v>364</v>
      </c>
      <c r="B408" s="45"/>
      <c r="C408" s="45"/>
      <c r="D408" s="45"/>
      <c r="E408" s="45"/>
      <c r="F408" s="45"/>
      <c r="I408"/>
      <c r="J408"/>
      <c r="K408"/>
      <c r="L408"/>
      <c r="M408"/>
      <c r="N408"/>
      <c r="O408"/>
    </row>
    <row r="409" spans="1:15" ht="25.5" x14ac:dyDescent="0.2">
      <c r="A409" s="17">
        <v>1</v>
      </c>
      <c r="B409" s="18" t="s">
        <v>365</v>
      </c>
      <c r="C409" s="19" t="s">
        <v>366</v>
      </c>
      <c r="D409" s="28">
        <v>7205.1749999999993</v>
      </c>
      <c r="E409" s="27">
        <f t="shared" si="13"/>
        <v>1441.0349999999999</v>
      </c>
      <c r="F409" s="20">
        <f t="shared" si="14"/>
        <v>8646.2099999999991</v>
      </c>
      <c r="I409"/>
      <c r="J409"/>
      <c r="K409"/>
      <c r="L409"/>
      <c r="M409"/>
      <c r="N409"/>
      <c r="O409"/>
    </row>
    <row r="410" spans="1:15" ht="25.5" x14ac:dyDescent="0.2">
      <c r="A410" s="7">
        <v>2</v>
      </c>
      <c r="B410" s="4" t="s">
        <v>367</v>
      </c>
      <c r="C410" s="8" t="s">
        <v>366</v>
      </c>
      <c r="D410" s="28">
        <v>15347.130000000001</v>
      </c>
      <c r="E410" s="25">
        <f t="shared" si="13"/>
        <v>3069.4260000000004</v>
      </c>
      <c r="F410" s="3">
        <f t="shared" si="14"/>
        <v>18416.556</v>
      </c>
      <c r="I410"/>
      <c r="J410"/>
      <c r="K410"/>
      <c r="L410"/>
      <c r="M410"/>
      <c r="N410"/>
      <c r="O410"/>
    </row>
    <row r="411" spans="1:15" ht="25.5" x14ac:dyDescent="0.2">
      <c r="A411" s="7">
        <v>3</v>
      </c>
      <c r="B411" s="4" t="s">
        <v>368</v>
      </c>
      <c r="C411" s="8" t="s">
        <v>366</v>
      </c>
      <c r="D411" s="28">
        <v>23800.829999999998</v>
      </c>
      <c r="E411" s="25">
        <f t="shared" si="13"/>
        <v>4760.1660000000002</v>
      </c>
      <c r="F411" s="3">
        <f t="shared" si="14"/>
        <v>28560.995999999996</v>
      </c>
      <c r="I411"/>
      <c r="J411"/>
      <c r="K411"/>
      <c r="L411"/>
      <c r="M411"/>
      <c r="N411"/>
      <c r="O411"/>
    </row>
    <row r="412" spans="1:15" ht="25.5" x14ac:dyDescent="0.2">
      <c r="A412" s="7">
        <v>4</v>
      </c>
      <c r="B412" s="4" t="s">
        <v>369</v>
      </c>
      <c r="C412" s="8" t="s">
        <v>366</v>
      </c>
      <c r="D412" s="28">
        <v>9792.75</v>
      </c>
      <c r="E412" s="25">
        <f t="shared" si="13"/>
        <v>1958.5500000000002</v>
      </c>
      <c r="F412" s="3">
        <f t="shared" si="14"/>
        <v>11751.3</v>
      </c>
      <c r="I412"/>
      <c r="J412"/>
      <c r="K412"/>
      <c r="L412"/>
      <c r="M412"/>
      <c r="N412"/>
      <c r="O412"/>
    </row>
    <row r="413" spans="1:15" ht="25.5" x14ac:dyDescent="0.2">
      <c r="A413" s="7">
        <v>5</v>
      </c>
      <c r="B413" s="4" t="s">
        <v>370</v>
      </c>
      <c r="C413" s="8" t="s">
        <v>366</v>
      </c>
      <c r="D413" s="28">
        <v>18290.579999999998</v>
      </c>
      <c r="E413" s="25">
        <f t="shared" si="13"/>
        <v>3658.116</v>
      </c>
      <c r="F413" s="3">
        <f t="shared" si="14"/>
        <v>21948.695999999996</v>
      </c>
      <c r="I413"/>
      <c r="J413"/>
      <c r="K413"/>
      <c r="L413"/>
      <c r="M413"/>
      <c r="N413"/>
      <c r="O413"/>
    </row>
    <row r="414" spans="1:15" ht="25.5" x14ac:dyDescent="0.2">
      <c r="A414" s="7">
        <v>6</v>
      </c>
      <c r="B414" s="4" t="s">
        <v>371</v>
      </c>
      <c r="C414" s="8" t="s">
        <v>366</v>
      </c>
      <c r="D414" s="28">
        <v>28316.145</v>
      </c>
      <c r="E414" s="25">
        <f t="shared" si="13"/>
        <v>5663.2290000000003</v>
      </c>
      <c r="F414" s="3">
        <f t="shared" si="14"/>
        <v>33979.373999999996</v>
      </c>
      <c r="I414"/>
      <c r="J414"/>
      <c r="K414"/>
      <c r="L414"/>
      <c r="M414"/>
      <c r="N414"/>
      <c r="O414"/>
    </row>
    <row r="415" spans="1:15" ht="25.5" x14ac:dyDescent="0.2">
      <c r="A415" s="7">
        <v>7</v>
      </c>
      <c r="B415" s="4" t="s">
        <v>372</v>
      </c>
      <c r="C415" s="8" t="s">
        <v>366</v>
      </c>
      <c r="D415" s="28">
        <v>9751.125</v>
      </c>
      <c r="E415" s="25">
        <f t="shared" si="13"/>
        <v>1950.2250000000001</v>
      </c>
      <c r="F415" s="3">
        <f t="shared" si="14"/>
        <v>11701.35</v>
      </c>
      <c r="I415"/>
      <c r="J415"/>
      <c r="K415"/>
      <c r="L415"/>
      <c r="M415"/>
      <c r="N415"/>
      <c r="O415"/>
    </row>
    <row r="416" spans="1:15" ht="25.5" x14ac:dyDescent="0.2">
      <c r="A416" s="7">
        <v>8</v>
      </c>
      <c r="B416" s="4" t="s">
        <v>373</v>
      </c>
      <c r="C416" s="8" t="s">
        <v>366</v>
      </c>
      <c r="D416" s="28">
        <v>20436.39</v>
      </c>
      <c r="E416" s="25">
        <f t="shared" si="13"/>
        <v>4087.2780000000002</v>
      </c>
      <c r="F416" s="3">
        <f t="shared" si="14"/>
        <v>24523.667999999998</v>
      </c>
      <c r="I416"/>
      <c r="J416"/>
      <c r="K416"/>
      <c r="L416"/>
      <c r="M416"/>
      <c r="N416"/>
      <c r="O416"/>
    </row>
    <row r="417" spans="1:15" ht="25.5" x14ac:dyDescent="0.2">
      <c r="A417" s="7">
        <v>9</v>
      </c>
      <c r="B417" s="4" t="s">
        <v>374</v>
      </c>
      <c r="C417" s="8" t="s">
        <v>366</v>
      </c>
      <c r="D417" s="28">
        <v>31429.17</v>
      </c>
      <c r="E417" s="25">
        <f t="shared" si="13"/>
        <v>6285.8339999999998</v>
      </c>
      <c r="F417" s="3">
        <f t="shared" si="14"/>
        <v>37715.003999999994</v>
      </c>
      <c r="I417"/>
      <c r="J417"/>
      <c r="K417"/>
      <c r="L417"/>
      <c r="M417"/>
      <c r="N417"/>
      <c r="O417"/>
    </row>
    <row r="418" spans="1:15" ht="25.5" x14ac:dyDescent="0.2">
      <c r="A418" s="7">
        <v>10</v>
      </c>
      <c r="B418" s="4" t="s">
        <v>375</v>
      </c>
      <c r="C418" s="8" t="s">
        <v>366</v>
      </c>
      <c r="D418" s="28">
        <v>12310.829999999998</v>
      </c>
      <c r="E418" s="25">
        <f t="shared" si="13"/>
        <v>2462.1659999999997</v>
      </c>
      <c r="F418" s="3">
        <f t="shared" si="14"/>
        <v>14772.995999999997</v>
      </c>
      <c r="I418"/>
      <c r="J418"/>
      <c r="K418"/>
      <c r="L418"/>
      <c r="M418"/>
      <c r="N418"/>
      <c r="O418"/>
    </row>
    <row r="419" spans="1:15" ht="25.5" x14ac:dyDescent="0.2">
      <c r="A419" s="7">
        <v>11</v>
      </c>
      <c r="B419" s="4" t="s">
        <v>376</v>
      </c>
      <c r="C419" s="8" t="s">
        <v>366</v>
      </c>
      <c r="D419" s="28">
        <v>23347.53</v>
      </c>
      <c r="E419" s="25">
        <f t="shared" si="13"/>
        <v>4669.5060000000003</v>
      </c>
      <c r="F419" s="3">
        <f t="shared" si="14"/>
        <v>28017.035999999996</v>
      </c>
      <c r="I419"/>
      <c r="J419"/>
      <c r="K419"/>
      <c r="L419"/>
      <c r="M419"/>
      <c r="N419"/>
      <c r="O419"/>
    </row>
    <row r="420" spans="1:15" ht="25.5" x14ac:dyDescent="0.2">
      <c r="A420" s="7">
        <v>12</v>
      </c>
      <c r="B420" s="4" t="s">
        <v>377</v>
      </c>
      <c r="C420" s="8" t="s">
        <v>366</v>
      </c>
      <c r="D420" s="28">
        <v>36141.57</v>
      </c>
      <c r="E420" s="25">
        <f t="shared" si="13"/>
        <v>7228.3140000000003</v>
      </c>
      <c r="F420" s="3">
        <f t="shared" si="14"/>
        <v>43369.883999999998</v>
      </c>
      <c r="I420"/>
      <c r="J420"/>
      <c r="K420"/>
      <c r="L420"/>
      <c r="M420"/>
      <c r="N420"/>
      <c r="O420"/>
    </row>
    <row r="421" spans="1:15" x14ac:dyDescent="0.2">
      <c r="A421" s="7">
        <v>13</v>
      </c>
      <c r="B421" s="4" t="s">
        <v>378</v>
      </c>
      <c r="C421" s="8" t="s">
        <v>65</v>
      </c>
      <c r="D421" s="28">
        <v>2083.23</v>
      </c>
      <c r="E421" s="25">
        <f t="shared" si="13"/>
        <v>416.64600000000002</v>
      </c>
      <c r="F421" s="3">
        <f t="shared" si="14"/>
        <v>2499.8759999999997</v>
      </c>
      <c r="I421"/>
      <c r="J421"/>
      <c r="K421"/>
      <c r="L421"/>
      <c r="M421"/>
      <c r="N421"/>
      <c r="O421"/>
    </row>
    <row r="422" spans="1:15" ht="25.5" x14ac:dyDescent="0.2">
      <c r="A422" s="7">
        <v>14</v>
      </c>
      <c r="B422" s="4" t="s">
        <v>379</v>
      </c>
      <c r="C422" s="8" t="s">
        <v>65</v>
      </c>
      <c r="D422" s="28">
        <v>3377.46</v>
      </c>
      <c r="E422" s="25">
        <f t="shared" si="13"/>
        <v>675.49200000000008</v>
      </c>
      <c r="F422" s="3">
        <f t="shared" si="14"/>
        <v>4052.9519999999998</v>
      </c>
      <c r="I422"/>
      <c r="J422"/>
      <c r="K422"/>
      <c r="L422"/>
      <c r="M422"/>
      <c r="N422"/>
      <c r="O422"/>
    </row>
    <row r="423" spans="1:15" ht="25.5" x14ac:dyDescent="0.2">
      <c r="A423" s="7">
        <v>15</v>
      </c>
      <c r="B423" s="4" t="s">
        <v>380</v>
      </c>
      <c r="C423" s="8" t="s">
        <v>65</v>
      </c>
      <c r="D423" s="28">
        <v>4454.9850000000006</v>
      </c>
      <c r="E423" s="25">
        <f t="shared" si="13"/>
        <v>890.99700000000018</v>
      </c>
      <c r="F423" s="3">
        <f t="shared" si="14"/>
        <v>5345.9820000000009</v>
      </c>
      <c r="I423"/>
      <c r="J423"/>
      <c r="K423"/>
      <c r="L423"/>
      <c r="M423"/>
      <c r="N423"/>
      <c r="O423"/>
    </row>
    <row r="424" spans="1:15" ht="25.5" x14ac:dyDescent="0.2">
      <c r="A424" s="7">
        <v>16</v>
      </c>
      <c r="B424" s="4" t="s">
        <v>381</v>
      </c>
      <c r="C424" s="8" t="s">
        <v>65</v>
      </c>
      <c r="D424" s="28">
        <v>3707.2799999999997</v>
      </c>
      <c r="E424" s="25">
        <f t="shared" si="13"/>
        <v>741.45600000000002</v>
      </c>
      <c r="F424" s="3">
        <f t="shared" si="14"/>
        <v>4448.7359999999999</v>
      </c>
      <c r="I424"/>
      <c r="J424"/>
      <c r="K424"/>
      <c r="L424"/>
      <c r="M424"/>
      <c r="N424"/>
      <c r="O424"/>
    </row>
    <row r="425" spans="1:15" ht="25.5" x14ac:dyDescent="0.2">
      <c r="A425" s="7">
        <v>17</v>
      </c>
      <c r="B425" s="4" t="s">
        <v>382</v>
      </c>
      <c r="C425" s="8" t="s">
        <v>65</v>
      </c>
      <c r="D425" s="28">
        <v>5016.4050000000007</v>
      </c>
      <c r="E425" s="25">
        <f t="shared" si="13"/>
        <v>1003.2810000000002</v>
      </c>
      <c r="F425" s="3">
        <f t="shared" si="14"/>
        <v>6019.6860000000006</v>
      </c>
      <c r="I425"/>
      <c r="J425"/>
      <c r="K425"/>
      <c r="L425"/>
      <c r="M425"/>
      <c r="N425"/>
      <c r="O425"/>
    </row>
    <row r="426" spans="1:15" ht="25.5" x14ac:dyDescent="0.2">
      <c r="A426" s="7">
        <v>18</v>
      </c>
      <c r="B426" s="4" t="s">
        <v>383</v>
      </c>
      <c r="C426" s="8" t="s">
        <v>65</v>
      </c>
      <c r="D426" s="28">
        <v>17522.744999999999</v>
      </c>
      <c r="E426" s="25">
        <f t="shared" si="13"/>
        <v>3504.549</v>
      </c>
      <c r="F426" s="3">
        <f t="shared" si="14"/>
        <v>21027.293999999998</v>
      </c>
      <c r="I426"/>
      <c r="J426"/>
      <c r="K426"/>
      <c r="L426"/>
      <c r="M426"/>
      <c r="N426"/>
      <c r="O426"/>
    </row>
    <row r="427" spans="1:15" ht="38.25" x14ac:dyDescent="0.2">
      <c r="A427" s="7">
        <v>19</v>
      </c>
      <c r="B427" s="4" t="s">
        <v>384</v>
      </c>
      <c r="C427" s="8" t="s">
        <v>95</v>
      </c>
      <c r="D427" s="28">
        <v>198.69</v>
      </c>
      <c r="E427" s="25">
        <f t="shared" si="13"/>
        <v>39.738</v>
      </c>
      <c r="F427" s="3">
        <f t="shared" si="14"/>
        <v>238.428</v>
      </c>
      <c r="I427"/>
      <c r="J427"/>
      <c r="K427"/>
      <c r="L427"/>
      <c r="M427"/>
      <c r="N427"/>
      <c r="O427"/>
    </row>
    <row r="428" spans="1:15" ht="38.25" x14ac:dyDescent="0.2">
      <c r="A428" s="7">
        <v>20</v>
      </c>
      <c r="B428" s="4" t="s">
        <v>385</v>
      </c>
      <c r="C428" s="8" t="s">
        <v>95</v>
      </c>
      <c r="D428" s="28">
        <v>236.505</v>
      </c>
      <c r="E428" s="25">
        <f t="shared" si="13"/>
        <v>47.301000000000002</v>
      </c>
      <c r="F428" s="3">
        <f t="shared" si="14"/>
        <v>283.80599999999998</v>
      </c>
      <c r="I428"/>
      <c r="J428"/>
      <c r="K428"/>
      <c r="L428"/>
      <c r="M428"/>
      <c r="N428"/>
      <c r="O428"/>
    </row>
    <row r="429" spans="1:15" ht="25.5" x14ac:dyDescent="0.2">
      <c r="A429" s="7">
        <v>21</v>
      </c>
      <c r="B429" s="4" t="s">
        <v>386</v>
      </c>
      <c r="C429" s="8" t="s">
        <v>366</v>
      </c>
      <c r="D429" s="28">
        <v>5683.7250000000004</v>
      </c>
      <c r="E429" s="25">
        <f t="shared" si="13"/>
        <v>1136.7450000000001</v>
      </c>
      <c r="F429" s="3">
        <f t="shared" si="14"/>
        <v>6820.47</v>
      </c>
      <c r="I429"/>
      <c r="J429"/>
      <c r="K429"/>
      <c r="L429"/>
      <c r="M429"/>
      <c r="N429"/>
      <c r="O429"/>
    </row>
    <row r="430" spans="1:15" ht="25.5" x14ac:dyDescent="0.2">
      <c r="A430" s="7">
        <v>22</v>
      </c>
      <c r="B430" s="4" t="s">
        <v>387</v>
      </c>
      <c r="C430" s="8" t="s">
        <v>366</v>
      </c>
      <c r="D430" s="28">
        <v>6551.58</v>
      </c>
      <c r="E430" s="25">
        <f t="shared" si="13"/>
        <v>1310.316</v>
      </c>
      <c r="F430" s="3">
        <f t="shared" si="14"/>
        <v>7861.8959999999997</v>
      </c>
      <c r="I430"/>
      <c r="J430"/>
      <c r="K430"/>
      <c r="L430"/>
      <c r="M430"/>
      <c r="N430"/>
      <c r="O430"/>
    </row>
    <row r="431" spans="1:15" ht="25.5" x14ac:dyDescent="0.2">
      <c r="A431" s="7">
        <v>23</v>
      </c>
      <c r="B431" s="4" t="s">
        <v>388</v>
      </c>
      <c r="C431" s="8" t="s">
        <v>366</v>
      </c>
      <c r="D431" s="28">
        <v>1742.73</v>
      </c>
      <c r="E431" s="25">
        <f t="shared" si="13"/>
        <v>348.54600000000005</v>
      </c>
      <c r="F431" s="3">
        <f t="shared" si="14"/>
        <v>2091.2759999999998</v>
      </c>
      <c r="I431"/>
      <c r="J431"/>
      <c r="K431"/>
      <c r="L431"/>
      <c r="M431"/>
      <c r="N431"/>
      <c r="O431"/>
    </row>
    <row r="432" spans="1:15" ht="25.5" x14ac:dyDescent="0.2">
      <c r="A432" s="7">
        <v>24</v>
      </c>
      <c r="B432" s="4" t="s">
        <v>389</v>
      </c>
      <c r="C432" s="8" t="s">
        <v>366</v>
      </c>
      <c r="D432" s="28">
        <v>1604.9250000000002</v>
      </c>
      <c r="E432" s="25">
        <f t="shared" si="13"/>
        <v>320.98500000000007</v>
      </c>
      <c r="F432" s="3">
        <f t="shared" si="14"/>
        <v>1925.91</v>
      </c>
      <c r="I432"/>
      <c r="J432"/>
      <c r="K432"/>
      <c r="L432"/>
      <c r="M432"/>
      <c r="N432"/>
      <c r="O432"/>
    </row>
    <row r="433" spans="1:15" ht="25.5" x14ac:dyDescent="0.2">
      <c r="A433" s="7">
        <v>25</v>
      </c>
      <c r="B433" s="4" t="s">
        <v>390</v>
      </c>
      <c r="C433" s="8" t="s">
        <v>366</v>
      </c>
      <c r="D433" s="28">
        <v>619.15499999999997</v>
      </c>
      <c r="E433" s="25">
        <f t="shared" si="13"/>
        <v>123.831</v>
      </c>
      <c r="F433" s="3">
        <f t="shared" si="14"/>
        <v>742.98599999999999</v>
      </c>
      <c r="I433"/>
      <c r="J433"/>
      <c r="K433"/>
      <c r="L433"/>
      <c r="M433"/>
      <c r="N433"/>
      <c r="O433"/>
    </row>
    <row r="434" spans="1:15" ht="25.5" x14ac:dyDescent="0.2">
      <c r="A434" s="7">
        <v>26</v>
      </c>
      <c r="B434" s="4" t="s">
        <v>391</v>
      </c>
      <c r="C434" s="8" t="s">
        <v>366</v>
      </c>
      <c r="D434" s="28">
        <v>723.58499999999992</v>
      </c>
      <c r="E434" s="25">
        <f t="shared" si="13"/>
        <v>144.71699999999998</v>
      </c>
      <c r="F434" s="3">
        <f t="shared" si="14"/>
        <v>868.30199999999991</v>
      </c>
      <c r="I434"/>
      <c r="J434"/>
      <c r="K434"/>
      <c r="L434"/>
      <c r="M434"/>
      <c r="N434"/>
      <c r="O434"/>
    </row>
    <row r="435" spans="1:15" ht="25.5" x14ac:dyDescent="0.2">
      <c r="A435" s="7">
        <v>27</v>
      </c>
      <c r="B435" s="4" t="s">
        <v>392</v>
      </c>
      <c r="C435" s="8" t="s">
        <v>393</v>
      </c>
      <c r="D435" s="28">
        <v>3696.0299999999997</v>
      </c>
      <c r="E435" s="25">
        <f t="shared" si="13"/>
        <v>739.20600000000002</v>
      </c>
      <c r="F435" s="3">
        <f t="shared" si="14"/>
        <v>4435.2359999999999</v>
      </c>
      <c r="I435"/>
      <c r="J435"/>
      <c r="K435"/>
      <c r="L435"/>
      <c r="M435"/>
      <c r="N435"/>
      <c r="O435"/>
    </row>
    <row r="436" spans="1:15" ht="25.5" x14ac:dyDescent="0.2">
      <c r="A436" s="7">
        <v>28</v>
      </c>
      <c r="B436" s="4" t="s">
        <v>394</v>
      </c>
      <c r="C436" s="8" t="s">
        <v>393</v>
      </c>
      <c r="D436" s="28">
        <v>4273.7699999999995</v>
      </c>
      <c r="E436" s="25">
        <f t="shared" si="13"/>
        <v>854.75399999999991</v>
      </c>
      <c r="F436" s="3">
        <f t="shared" si="14"/>
        <v>5128.5239999999994</v>
      </c>
      <c r="I436"/>
      <c r="J436"/>
      <c r="K436"/>
      <c r="L436"/>
      <c r="M436"/>
      <c r="N436"/>
      <c r="O436"/>
    </row>
    <row r="437" spans="1:15" ht="25.5" x14ac:dyDescent="0.2">
      <c r="A437" s="7">
        <v>29</v>
      </c>
      <c r="B437" s="4" t="s">
        <v>395</v>
      </c>
      <c r="C437" s="8" t="s">
        <v>393</v>
      </c>
      <c r="D437" s="28">
        <v>7586.625</v>
      </c>
      <c r="E437" s="25">
        <f t="shared" si="13"/>
        <v>1517.325</v>
      </c>
      <c r="F437" s="3">
        <f t="shared" si="14"/>
        <v>9103.9499999999989</v>
      </c>
      <c r="I437"/>
      <c r="J437"/>
      <c r="K437"/>
      <c r="L437"/>
      <c r="M437"/>
      <c r="N437"/>
      <c r="O437"/>
    </row>
    <row r="438" spans="1:15" ht="25.5" x14ac:dyDescent="0.2">
      <c r="A438" s="7">
        <v>30</v>
      </c>
      <c r="B438" s="4" t="s">
        <v>396</v>
      </c>
      <c r="C438" s="8" t="s">
        <v>393</v>
      </c>
      <c r="D438" s="28">
        <v>1941.0450000000001</v>
      </c>
      <c r="E438" s="25">
        <f t="shared" si="13"/>
        <v>388.20900000000006</v>
      </c>
      <c r="F438" s="3">
        <f t="shared" si="14"/>
        <v>2329.2539999999999</v>
      </c>
      <c r="I438"/>
      <c r="J438"/>
      <c r="K438"/>
      <c r="L438"/>
      <c r="M438"/>
      <c r="N438"/>
      <c r="O438"/>
    </row>
    <row r="439" spans="1:15" ht="25.5" x14ac:dyDescent="0.2">
      <c r="A439" s="7">
        <v>31</v>
      </c>
      <c r="B439" s="4" t="s">
        <v>397</v>
      </c>
      <c r="C439" s="8" t="s">
        <v>393</v>
      </c>
      <c r="D439" s="28">
        <v>2415.36</v>
      </c>
      <c r="E439" s="25">
        <f t="shared" si="13"/>
        <v>483.07200000000006</v>
      </c>
      <c r="F439" s="3">
        <f t="shared" si="14"/>
        <v>2898.4320000000002</v>
      </c>
      <c r="I439"/>
      <c r="J439"/>
      <c r="K439"/>
      <c r="L439"/>
      <c r="M439"/>
      <c r="N439"/>
      <c r="O439"/>
    </row>
    <row r="440" spans="1:15" ht="25.5" x14ac:dyDescent="0.2">
      <c r="A440" s="7">
        <v>32</v>
      </c>
      <c r="B440" s="4" t="s">
        <v>398</v>
      </c>
      <c r="C440" s="8" t="s">
        <v>393</v>
      </c>
      <c r="D440" s="28">
        <v>4194.0750000000007</v>
      </c>
      <c r="E440" s="25">
        <f t="shared" si="13"/>
        <v>838.81500000000017</v>
      </c>
      <c r="F440" s="3">
        <f t="shared" si="14"/>
        <v>5032.8900000000003</v>
      </c>
      <c r="I440"/>
      <c r="J440"/>
      <c r="K440"/>
      <c r="L440"/>
      <c r="M440"/>
      <c r="N440"/>
      <c r="O440"/>
    </row>
    <row r="441" spans="1:15" x14ac:dyDescent="0.2">
      <c r="A441" s="7">
        <v>33</v>
      </c>
      <c r="B441" s="4" t="s">
        <v>399</v>
      </c>
      <c r="C441" s="8" t="s">
        <v>400</v>
      </c>
      <c r="D441" s="28">
        <v>7785.3449999999993</v>
      </c>
      <c r="E441" s="25">
        <f t="shared" si="13"/>
        <v>1557.069</v>
      </c>
      <c r="F441" s="3">
        <f t="shared" si="14"/>
        <v>9342.4139999999989</v>
      </c>
      <c r="I441"/>
      <c r="J441"/>
      <c r="K441"/>
      <c r="L441"/>
      <c r="M441"/>
      <c r="N441"/>
      <c r="O441"/>
    </row>
    <row r="442" spans="1:15" x14ac:dyDescent="0.2">
      <c r="A442" s="7">
        <v>34</v>
      </c>
      <c r="B442" s="4" t="s">
        <v>401</v>
      </c>
      <c r="C442" s="8" t="s">
        <v>400</v>
      </c>
      <c r="D442" s="28">
        <v>5810.6549999999997</v>
      </c>
      <c r="E442" s="25">
        <f t="shared" si="13"/>
        <v>1162.1310000000001</v>
      </c>
      <c r="F442" s="3">
        <f t="shared" si="14"/>
        <v>6972.7859999999991</v>
      </c>
      <c r="I442"/>
      <c r="J442"/>
      <c r="K442"/>
      <c r="L442"/>
      <c r="M442"/>
      <c r="N442"/>
      <c r="O442"/>
    </row>
    <row r="443" spans="1:15" x14ac:dyDescent="0.2">
      <c r="A443" s="7">
        <v>35</v>
      </c>
      <c r="B443" s="4" t="s">
        <v>402</v>
      </c>
      <c r="C443" s="8" t="s">
        <v>400</v>
      </c>
      <c r="D443" s="28">
        <v>13824.599999999999</v>
      </c>
      <c r="E443" s="25">
        <f t="shared" si="13"/>
        <v>2764.92</v>
      </c>
      <c r="F443" s="3">
        <f t="shared" si="14"/>
        <v>16589.519999999997</v>
      </c>
      <c r="I443"/>
      <c r="J443"/>
      <c r="K443"/>
      <c r="L443"/>
      <c r="M443"/>
      <c r="N443"/>
      <c r="O443"/>
    </row>
    <row r="444" spans="1:15" x14ac:dyDescent="0.2">
      <c r="A444" s="7">
        <v>36</v>
      </c>
      <c r="B444" s="4" t="s">
        <v>403</v>
      </c>
      <c r="C444" s="8" t="s">
        <v>400</v>
      </c>
      <c r="D444" s="28">
        <v>10982.174999999999</v>
      </c>
      <c r="E444" s="25">
        <f t="shared" si="13"/>
        <v>2196.4349999999999</v>
      </c>
      <c r="F444" s="3">
        <f t="shared" si="14"/>
        <v>13178.609999999999</v>
      </c>
      <c r="I444"/>
      <c r="J444"/>
      <c r="K444"/>
      <c r="L444"/>
      <c r="M444"/>
      <c r="N444"/>
      <c r="O444"/>
    </row>
    <row r="445" spans="1:15" ht="25.5" x14ac:dyDescent="0.2">
      <c r="A445" s="7">
        <v>37</v>
      </c>
      <c r="B445" s="4" t="s">
        <v>404</v>
      </c>
      <c r="C445" s="8" t="s">
        <v>405</v>
      </c>
      <c r="D445" s="28">
        <v>288.29999999999995</v>
      </c>
      <c r="E445" s="25">
        <f t="shared" si="13"/>
        <v>57.66</v>
      </c>
      <c r="F445" s="3">
        <f t="shared" si="14"/>
        <v>345.95999999999992</v>
      </c>
      <c r="I445"/>
      <c r="J445"/>
      <c r="K445"/>
      <c r="L445"/>
      <c r="M445"/>
      <c r="N445"/>
      <c r="O445"/>
    </row>
    <row r="446" spans="1:15" x14ac:dyDescent="0.2">
      <c r="A446" s="7">
        <v>38</v>
      </c>
      <c r="B446" s="4" t="s">
        <v>406</v>
      </c>
      <c r="C446" s="8" t="s">
        <v>407</v>
      </c>
      <c r="D446" s="28">
        <v>2849.9850000000001</v>
      </c>
      <c r="E446" s="25">
        <f t="shared" si="13"/>
        <v>569.99700000000007</v>
      </c>
      <c r="F446" s="3">
        <f t="shared" si="14"/>
        <v>3419.982</v>
      </c>
      <c r="I446"/>
      <c r="J446"/>
      <c r="K446"/>
      <c r="L446"/>
      <c r="M446"/>
      <c r="N446"/>
      <c r="O446"/>
    </row>
    <row r="447" spans="1:15" x14ac:dyDescent="0.2">
      <c r="A447" s="7">
        <v>39</v>
      </c>
      <c r="B447" s="4" t="s">
        <v>408</v>
      </c>
      <c r="C447" s="8" t="s">
        <v>407</v>
      </c>
      <c r="D447" s="28">
        <v>1316.2950000000001</v>
      </c>
      <c r="E447" s="25">
        <f t="shared" si="13"/>
        <v>263.25900000000001</v>
      </c>
      <c r="F447" s="3">
        <f t="shared" si="14"/>
        <v>1579.5540000000001</v>
      </c>
      <c r="I447"/>
      <c r="J447"/>
      <c r="K447"/>
      <c r="L447"/>
      <c r="M447"/>
      <c r="N447"/>
      <c r="O447"/>
    </row>
    <row r="448" spans="1:15" ht="25.5" x14ac:dyDescent="0.2">
      <c r="A448" s="7">
        <v>40</v>
      </c>
      <c r="B448" s="4" t="s">
        <v>409</v>
      </c>
      <c r="C448" s="8" t="s">
        <v>366</v>
      </c>
      <c r="D448" s="28">
        <v>6498.33</v>
      </c>
      <c r="E448" s="25">
        <f t="shared" si="13"/>
        <v>1299.6660000000002</v>
      </c>
      <c r="F448" s="3">
        <f t="shared" si="14"/>
        <v>7797.9959999999992</v>
      </c>
      <c r="I448"/>
      <c r="J448"/>
      <c r="K448"/>
      <c r="L448"/>
      <c r="M448"/>
      <c r="N448"/>
      <c r="O448"/>
    </row>
    <row r="449" spans="1:15" ht="25.5" x14ac:dyDescent="0.2">
      <c r="A449" s="7">
        <v>41</v>
      </c>
      <c r="B449" s="4" t="s">
        <v>410</v>
      </c>
      <c r="C449" s="8" t="s">
        <v>366</v>
      </c>
      <c r="D449" s="28">
        <v>12688.094999999999</v>
      </c>
      <c r="E449" s="25">
        <f t="shared" si="13"/>
        <v>2537.6190000000001</v>
      </c>
      <c r="F449" s="3">
        <f t="shared" si="14"/>
        <v>15225.713999999998</v>
      </c>
      <c r="I449"/>
      <c r="J449"/>
      <c r="K449"/>
      <c r="L449"/>
      <c r="M449"/>
      <c r="N449"/>
      <c r="O449"/>
    </row>
    <row r="450" spans="1:15" ht="25.5" x14ac:dyDescent="0.2">
      <c r="A450" s="7">
        <v>42</v>
      </c>
      <c r="B450" s="4" t="s">
        <v>411</v>
      </c>
      <c r="C450" s="8" t="s">
        <v>366</v>
      </c>
      <c r="D450" s="28">
        <v>10735.875</v>
      </c>
      <c r="E450" s="25">
        <f t="shared" si="13"/>
        <v>2147.1750000000002</v>
      </c>
      <c r="F450" s="3">
        <f t="shared" si="14"/>
        <v>12883.05</v>
      </c>
      <c r="I450"/>
      <c r="J450"/>
      <c r="K450"/>
      <c r="L450"/>
      <c r="M450"/>
      <c r="N450"/>
      <c r="O450"/>
    </row>
    <row r="451" spans="1:15" ht="25.5" x14ac:dyDescent="0.2">
      <c r="A451" s="7">
        <v>43</v>
      </c>
      <c r="B451" s="4" t="s">
        <v>412</v>
      </c>
      <c r="C451" s="8" t="s">
        <v>366</v>
      </c>
      <c r="D451" s="28">
        <v>21155.52</v>
      </c>
      <c r="E451" s="25">
        <f t="shared" si="13"/>
        <v>4231.1040000000003</v>
      </c>
      <c r="F451" s="3">
        <f t="shared" si="14"/>
        <v>25386.624</v>
      </c>
      <c r="I451"/>
      <c r="J451"/>
      <c r="K451"/>
      <c r="L451"/>
      <c r="M451"/>
      <c r="N451"/>
      <c r="O451"/>
    </row>
    <row r="452" spans="1:15" ht="25.5" x14ac:dyDescent="0.2">
      <c r="A452" s="7">
        <v>44</v>
      </c>
      <c r="B452" s="4" t="s">
        <v>413</v>
      </c>
      <c r="C452" s="8" t="s">
        <v>366</v>
      </c>
      <c r="D452" s="28">
        <v>4583.3250000000007</v>
      </c>
      <c r="E452" s="25">
        <f t="shared" si="13"/>
        <v>916.66500000000019</v>
      </c>
      <c r="F452" s="3">
        <f t="shared" si="14"/>
        <v>5499.9900000000007</v>
      </c>
      <c r="I452"/>
      <c r="J452"/>
      <c r="K452"/>
      <c r="L452"/>
      <c r="M452"/>
      <c r="N452"/>
      <c r="O452"/>
    </row>
    <row r="453" spans="1:15" ht="25.5" x14ac:dyDescent="0.2">
      <c r="A453" s="7">
        <v>45</v>
      </c>
      <c r="B453" s="4" t="s">
        <v>414</v>
      </c>
      <c r="C453" s="8" t="s">
        <v>366</v>
      </c>
      <c r="D453" s="28">
        <v>9215.744999999999</v>
      </c>
      <c r="E453" s="25">
        <f t="shared" si="13"/>
        <v>1843.1489999999999</v>
      </c>
      <c r="F453" s="3">
        <f t="shared" si="14"/>
        <v>11058.893999999998</v>
      </c>
      <c r="I453"/>
      <c r="J453"/>
      <c r="K453"/>
      <c r="L453"/>
      <c r="M453"/>
      <c r="N453"/>
      <c r="O453"/>
    </row>
    <row r="454" spans="1:15" ht="25.5" x14ac:dyDescent="0.2">
      <c r="A454" s="7">
        <v>46</v>
      </c>
      <c r="B454" s="4" t="s">
        <v>415</v>
      </c>
      <c r="C454" s="8" t="s">
        <v>416</v>
      </c>
      <c r="D454" s="28">
        <v>239.44499999999999</v>
      </c>
      <c r="E454" s="25">
        <f t="shared" si="13"/>
        <v>47.889000000000003</v>
      </c>
      <c r="F454" s="3">
        <f t="shared" si="14"/>
        <v>287.334</v>
      </c>
      <c r="I454"/>
      <c r="J454"/>
      <c r="K454"/>
      <c r="L454"/>
      <c r="M454"/>
      <c r="N454"/>
      <c r="O454"/>
    </row>
    <row r="455" spans="1:15" x14ac:dyDescent="0.2">
      <c r="A455" s="7">
        <v>47</v>
      </c>
      <c r="B455" s="4" t="s">
        <v>417</v>
      </c>
      <c r="C455" s="8" t="s">
        <v>65</v>
      </c>
      <c r="D455" s="28">
        <v>653.65499999999997</v>
      </c>
      <c r="E455" s="25">
        <f t="shared" ref="E455:E518" si="15">D455*0.2</f>
        <v>130.73099999999999</v>
      </c>
      <c r="F455" s="3">
        <f t="shared" si="14"/>
        <v>784.38599999999997</v>
      </c>
      <c r="I455"/>
      <c r="J455"/>
      <c r="K455"/>
      <c r="L455"/>
      <c r="M455"/>
      <c r="N455"/>
      <c r="O455"/>
    </row>
    <row r="456" spans="1:15" x14ac:dyDescent="0.2">
      <c r="A456" s="7">
        <v>48</v>
      </c>
      <c r="B456" s="4" t="s">
        <v>418</v>
      </c>
      <c r="C456" s="8" t="s">
        <v>65</v>
      </c>
      <c r="D456" s="28">
        <v>653.65499999999997</v>
      </c>
      <c r="E456" s="25">
        <f t="shared" si="15"/>
        <v>130.73099999999999</v>
      </c>
      <c r="F456" s="3">
        <f t="shared" si="14"/>
        <v>784.38599999999997</v>
      </c>
      <c r="I456"/>
      <c r="J456"/>
      <c r="K456"/>
      <c r="L456"/>
      <c r="M456"/>
      <c r="N456"/>
      <c r="O456"/>
    </row>
    <row r="457" spans="1:15" x14ac:dyDescent="0.2">
      <c r="A457" s="7">
        <v>49</v>
      </c>
      <c r="B457" s="4" t="s">
        <v>419</v>
      </c>
      <c r="C457" s="8" t="s">
        <v>65</v>
      </c>
      <c r="D457" s="28">
        <v>1042.2149999999999</v>
      </c>
      <c r="E457" s="25">
        <f t="shared" si="15"/>
        <v>208.44299999999998</v>
      </c>
      <c r="F457" s="3">
        <f t="shared" si="14"/>
        <v>1250.6579999999999</v>
      </c>
      <c r="I457"/>
      <c r="J457"/>
      <c r="K457"/>
      <c r="L457"/>
      <c r="M457"/>
      <c r="N457"/>
      <c r="O457"/>
    </row>
    <row r="458" spans="1:15" x14ac:dyDescent="0.2">
      <c r="A458" s="7">
        <v>50</v>
      </c>
      <c r="B458" s="4" t="s">
        <v>420</v>
      </c>
      <c r="C458" s="8" t="s">
        <v>65</v>
      </c>
      <c r="D458" s="28">
        <v>1450.1399999999999</v>
      </c>
      <c r="E458" s="25">
        <f t="shared" si="15"/>
        <v>290.02799999999996</v>
      </c>
      <c r="F458" s="3">
        <f t="shared" si="14"/>
        <v>1740.1679999999999</v>
      </c>
      <c r="I458"/>
      <c r="J458"/>
      <c r="K458"/>
      <c r="L458"/>
      <c r="M458"/>
      <c r="N458"/>
      <c r="O458"/>
    </row>
    <row r="459" spans="1:15" x14ac:dyDescent="0.2">
      <c r="A459" s="7">
        <v>51</v>
      </c>
      <c r="B459" s="4" t="s">
        <v>421</v>
      </c>
      <c r="C459" s="8" t="s">
        <v>65</v>
      </c>
      <c r="D459" s="28">
        <v>1561.9499999999998</v>
      </c>
      <c r="E459" s="25">
        <f t="shared" si="15"/>
        <v>312.39</v>
      </c>
      <c r="F459" s="3">
        <f t="shared" si="14"/>
        <v>1874.3399999999997</v>
      </c>
      <c r="I459"/>
      <c r="J459"/>
      <c r="K459"/>
      <c r="L459"/>
      <c r="M459"/>
      <c r="N459"/>
      <c r="O459"/>
    </row>
    <row r="460" spans="1:15" x14ac:dyDescent="0.2">
      <c r="A460" s="7">
        <v>52</v>
      </c>
      <c r="B460" s="4" t="s">
        <v>422</v>
      </c>
      <c r="C460" s="8" t="s">
        <v>65</v>
      </c>
      <c r="D460" s="28">
        <v>2969.0099999999998</v>
      </c>
      <c r="E460" s="25">
        <f t="shared" si="15"/>
        <v>593.80200000000002</v>
      </c>
      <c r="F460" s="3">
        <f t="shared" si="14"/>
        <v>3562.8119999999994</v>
      </c>
      <c r="I460"/>
      <c r="J460"/>
      <c r="K460"/>
      <c r="L460"/>
      <c r="M460"/>
      <c r="N460"/>
      <c r="O460"/>
    </row>
    <row r="461" spans="1:15" x14ac:dyDescent="0.2">
      <c r="A461" s="7">
        <v>53</v>
      </c>
      <c r="B461" s="4" t="s">
        <v>423</v>
      </c>
      <c r="C461" s="8" t="s">
        <v>65</v>
      </c>
      <c r="D461" s="28">
        <v>1042.095</v>
      </c>
      <c r="E461" s="25">
        <f t="shared" si="15"/>
        <v>208.41900000000001</v>
      </c>
      <c r="F461" s="3">
        <f t="shared" si="14"/>
        <v>1250.5139999999999</v>
      </c>
      <c r="I461"/>
      <c r="J461"/>
      <c r="K461"/>
      <c r="L461"/>
      <c r="M461"/>
      <c r="N461"/>
      <c r="O461"/>
    </row>
    <row r="462" spans="1:15" x14ac:dyDescent="0.2">
      <c r="A462" s="7">
        <v>54</v>
      </c>
      <c r="B462" s="4" t="s">
        <v>424</v>
      </c>
      <c r="C462" s="8" t="s">
        <v>65</v>
      </c>
      <c r="D462" s="28">
        <v>918.44999999999993</v>
      </c>
      <c r="E462" s="25">
        <f t="shared" si="15"/>
        <v>183.69</v>
      </c>
      <c r="F462" s="3">
        <f t="shared" ref="F462:F525" si="16">D462*1.2</f>
        <v>1102.1399999999999</v>
      </c>
      <c r="I462"/>
      <c r="J462"/>
      <c r="K462"/>
      <c r="L462"/>
      <c r="M462"/>
      <c r="N462"/>
      <c r="O462"/>
    </row>
    <row r="463" spans="1:15" x14ac:dyDescent="0.2">
      <c r="A463" s="14">
        <v>55</v>
      </c>
      <c r="B463" s="21" t="s">
        <v>425</v>
      </c>
      <c r="C463" s="22" t="s">
        <v>65</v>
      </c>
      <c r="D463" s="28">
        <v>2795.5050000000001</v>
      </c>
      <c r="E463" s="25">
        <f t="shared" si="15"/>
        <v>559.101</v>
      </c>
      <c r="F463" s="3">
        <f t="shared" si="16"/>
        <v>3354.6060000000002</v>
      </c>
      <c r="I463"/>
      <c r="J463"/>
      <c r="K463"/>
      <c r="L463"/>
      <c r="M463"/>
      <c r="N463"/>
      <c r="O463"/>
    </row>
    <row r="464" spans="1:15" ht="15" customHeight="1" x14ac:dyDescent="0.2">
      <c r="A464" s="44" t="s">
        <v>426</v>
      </c>
      <c r="B464" s="44"/>
      <c r="C464" s="44"/>
      <c r="D464" s="44"/>
      <c r="E464" s="44"/>
      <c r="F464" s="44"/>
      <c r="I464"/>
      <c r="J464"/>
      <c r="K464"/>
      <c r="L464"/>
      <c r="M464"/>
      <c r="N464"/>
      <c r="O464"/>
    </row>
    <row r="465" spans="1:15" x14ac:dyDescent="0.2">
      <c r="A465" s="17">
        <v>1</v>
      </c>
      <c r="B465" s="18" t="s">
        <v>427</v>
      </c>
      <c r="C465" s="19" t="s">
        <v>428</v>
      </c>
      <c r="D465" s="28">
        <v>9206.4387999999999</v>
      </c>
      <c r="E465" s="27">
        <f t="shared" si="15"/>
        <v>1841.2877600000002</v>
      </c>
      <c r="F465" s="20">
        <f t="shared" si="16"/>
        <v>11047.726559999999</v>
      </c>
      <c r="I465"/>
      <c r="J465"/>
      <c r="K465"/>
      <c r="L465"/>
      <c r="M465"/>
      <c r="N465"/>
      <c r="O465"/>
    </row>
    <row r="466" spans="1:15" x14ac:dyDescent="0.2">
      <c r="A466" s="7">
        <v>2</v>
      </c>
      <c r="B466" s="4" t="s">
        <v>429</v>
      </c>
      <c r="C466" s="8" t="s">
        <v>428</v>
      </c>
      <c r="D466" s="28">
        <v>11254.877200000001</v>
      </c>
      <c r="E466" s="25">
        <f t="shared" si="15"/>
        <v>2250.9754400000002</v>
      </c>
      <c r="F466" s="3">
        <f t="shared" si="16"/>
        <v>13505.852640000001</v>
      </c>
      <c r="I466"/>
      <c r="J466"/>
      <c r="K466"/>
      <c r="L466"/>
      <c r="M466"/>
      <c r="N466"/>
      <c r="O466"/>
    </row>
    <row r="467" spans="1:15" x14ac:dyDescent="0.2">
      <c r="A467" s="7">
        <v>3</v>
      </c>
      <c r="B467" s="4" t="s">
        <v>430</v>
      </c>
      <c r="C467" s="8" t="s">
        <v>65</v>
      </c>
      <c r="D467" s="28">
        <v>5141.4938000000002</v>
      </c>
      <c r="E467" s="25">
        <f t="shared" si="15"/>
        <v>1028.2987600000001</v>
      </c>
      <c r="F467" s="3">
        <f t="shared" si="16"/>
        <v>6169.7925599999999</v>
      </c>
      <c r="I467"/>
      <c r="J467"/>
      <c r="K467"/>
      <c r="L467"/>
      <c r="M467"/>
      <c r="N467"/>
      <c r="O467"/>
    </row>
    <row r="468" spans="1:15" x14ac:dyDescent="0.2">
      <c r="A468" s="7">
        <v>4</v>
      </c>
      <c r="B468" s="4" t="s">
        <v>431</v>
      </c>
      <c r="C468" s="8" t="s">
        <v>65</v>
      </c>
      <c r="D468" s="28">
        <v>30054.538800000002</v>
      </c>
      <c r="E468" s="25">
        <f t="shared" si="15"/>
        <v>6010.907760000001</v>
      </c>
      <c r="F468" s="3">
        <f t="shared" si="16"/>
        <v>36065.446560000004</v>
      </c>
      <c r="I468"/>
      <c r="J468"/>
      <c r="K468"/>
      <c r="L468"/>
      <c r="M468"/>
      <c r="N468"/>
      <c r="O468"/>
    </row>
    <row r="469" spans="1:15" x14ac:dyDescent="0.2">
      <c r="A469" s="7">
        <v>5</v>
      </c>
      <c r="B469" s="4" t="s">
        <v>432</v>
      </c>
      <c r="C469" s="8" t="s">
        <v>65</v>
      </c>
      <c r="D469" s="28">
        <v>56501.447800000009</v>
      </c>
      <c r="E469" s="25">
        <f t="shared" si="15"/>
        <v>11300.289560000003</v>
      </c>
      <c r="F469" s="3">
        <f t="shared" si="16"/>
        <v>67801.737360000014</v>
      </c>
      <c r="I469"/>
      <c r="J469"/>
      <c r="K469"/>
      <c r="L469"/>
      <c r="M469"/>
      <c r="N469"/>
      <c r="O469"/>
    </row>
    <row r="470" spans="1:15" x14ac:dyDescent="0.2">
      <c r="A470" s="7">
        <v>6</v>
      </c>
      <c r="B470" s="4" t="s">
        <v>433</v>
      </c>
      <c r="C470" s="8" t="s">
        <v>65</v>
      </c>
      <c r="D470" s="28">
        <v>3606.5396000000001</v>
      </c>
      <c r="E470" s="25">
        <f t="shared" si="15"/>
        <v>721.30792000000008</v>
      </c>
      <c r="F470" s="3">
        <f t="shared" si="16"/>
        <v>4327.8475200000003</v>
      </c>
      <c r="I470"/>
      <c r="J470"/>
      <c r="K470"/>
      <c r="L470"/>
      <c r="M470"/>
      <c r="N470"/>
      <c r="O470"/>
    </row>
    <row r="471" spans="1:15" x14ac:dyDescent="0.2">
      <c r="A471" s="7">
        <v>7</v>
      </c>
      <c r="B471" s="4" t="s">
        <v>434</v>
      </c>
      <c r="C471" s="8" t="s">
        <v>65</v>
      </c>
      <c r="D471" s="28">
        <v>1802.7326</v>
      </c>
      <c r="E471" s="25">
        <f t="shared" si="15"/>
        <v>360.54652000000004</v>
      </c>
      <c r="F471" s="3">
        <f t="shared" si="16"/>
        <v>2163.2791200000001</v>
      </c>
      <c r="I471"/>
      <c r="J471"/>
      <c r="K471"/>
      <c r="L471"/>
      <c r="M471"/>
      <c r="N471"/>
      <c r="O471"/>
    </row>
    <row r="472" spans="1:15" ht="25.5" x14ac:dyDescent="0.2">
      <c r="A472" s="7">
        <v>8</v>
      </c>
      <c r="B472" s="4" t="s">
        <v>435</v>
      </c>
      <c r="C472" s="8" t="s">
        <v>65</v>
      </c>
      <c r="D472" s="28">
        <v>6010.9045999999998</v>
      </c>
      <c r="E472" s="25">
        <f t="shared" si="15"/>
        <v>1202.18092</v>
      </c>
      <c r="F472" s="3">
        <f t="shared" si="16"/>
        <v>7213.0855199999996</v>
      </c>
      <c r="I472"/>
      <c r="J472"/>
      <c r="K472"/>
      <c r="L472"/>
      <c r="M472"/>
      <c r="N472"/>
      <c r="O472"/>
    </row>
    <row r="473" spans="1:15" ht="25.5" x14ac:dyDescent="0.2">
      <c r="A473" s="7">
        <v>9</v>
      </c>
      <c r="B473" s="4" t="s">
        <v>436</v>
      </c>
      <c r="C473" s="8" t="s">
        <v>65</v>
      </c>
      <c r="D473" s="28">
        <v>10819.6188</v>
      </c>
      <c r="E473" s="25">
        <f t="shared" si="15"/>
        <v>2163.9237600000001</v>
      </c>
      <c r="F473" s="3">
        <f t="shared" si="16"/>
        <v>12983.54256</v>
      </c>
      <c r="I473"/>
      <c r="J473"/>
      <c r="K473"/>
      <c r="L473"/>
      <c r="M473"/>
      <c r="N473"/>
      <c r="O473"/>
    </row>
    <row r="474" spans="1:15" ht="25.5" x14ac:dyDescent="0.2">
      <c r="A474" s="7">
        <v>10</v>
      </c>
      <c r="B474" s="4" t="s">
        <v>437</v>
      </c>
      <c r="C474" s="8" t="s">
        <v>65</v>
      </c>
      <c r="D474" s="28">
        <v>1408.2539999999999</v>
      </c>
      <c r="E474" s="25">
        <f t="shared" si="15"/>
        <v>281.6508</v>
      </c>
      <c r="F474" s="3">
        <f t="shared" si="16"/>
        <v>1689.9047999999998</v>
      </c>
      <c r="I474"/>
      <c r="J474"/>
      <c r="K474"/>
      <c r="L474"/>
      <c r="M474"/>
      <c r="N474"/>
      <c r="O474"/>
    </row>
    <row r="475" spans="1:15" ht="25.5" x14ac:dyDescent="0.2">
      <c r="A475" s="7">
        <v>11</v>
      </c>
      <c r="B475" s="4" t="s">
        <v>438</v>
      </c>
      <c r="C475" s="8" t="s">
        <v>65</v>
      </c>
      <c r="D475" s="28">
        <v>8385.5182000000004</v>
      </c>
      <c r="E475" s="25">
        <f t="shared" si="15"/>
        <v>1677.1036400000003</v>
      </c>
      <c r="F475" s="3">
        <f t="shared" si="16"/>
        <v>10062.62184</v>
      </c>
      <c r="I475"/>
      <c r="J475"/>
      <c r="K475"/>
      <c r="L475"/>
      <c r="M475"/>
      <c r="N475"/>
      <c r="O475"/>
    </row>
    <row r="476" spans="1:15" ht="25.5" x14ac:dyDescent="0.2">
      <c r="A476" s="7">
        <v>12</v>
      </c>
      <c r="B476" s="4" t="s">
        <v>439</v>
      </c>
      <c r="C476" s="8" t="s">
        <v>65</v>
      </c>
      <c r="D476" s="28">
        <v>12112.169400000001</v>
      </c>
      <c r="E476" s="25">
        <f t="shared" si="15"/>
        <v>2422.43388</v>
      </c>
      <c r="F476" s="3">
        <f t="shared" si="16"/>
        <v>14534.603280000001</v>
      </c>
      <c r="I476"/>
      <c r="J476"/>
      <c r="K476"/>
      <c r="L476"/>
      <c r="M476"/>
      <c r="N476"/>
      <c r="O476"/>
    </row>
    <row r="477" spans="1:15" ht="25.5" x14ac:dyDescent="0.2">
      <c r="A477" s="7">
        <v>13</v>
      </c>
      <c r="B477" s="4" t="s">
        <v>440</v>
      </c>
      <c r="C477" s="8" t="s">
        <v>65</v>
      </c>
      <c r="D477" s="28">
        <v>14907.726600000002</v>
      </c>
      <c r="E477" s="25">
        <f t="shared" si="15"/>
        <v>2981.5453200000006</v>
      </c>
      <c r="F477" s="3">
        <f t="shared" si="16"/>
        <v>17889.271920000003</v>
      </c>
      <c r="I477"/>
      <c r="J477"/>
      <c r="K477"/>
      <c r="L477"/>
      <c r="M477"/>
      <c r="N477"/>
      <c r="O477"/>
    </row>
    <row r="478" spans="1:15" ht="25.5" x14ac:dyDescent="0.2">
      <c r="A478" s="7">
        <v>14</v>
      </c>
      <c r="B478" s="4" t="s">
        <v>441</v>
      </c>
      <c r="C478" s="8" t="s">
        <v>65</v>
      </c>
      <c r="D478" s="28">
        <v>18634.362000000001</v>
      </c>
      <c r="E478" s="25">
        <f t="shared" si="15"/>
        <v>3726.8724000000002</v>
      </c>
      <c r="F478" s="3">
        <f t="shared" si="16"/>
        <v>22361.234400000001</v>
      </c>
      <c r="I478"/>
      <c r="J478"/>
      <c r="K478"/>
      <c r="L478"/>
      <c r="M478"/>
      <c r="N478"/>
      <c r="O478"/>
    </row>
    <row r="479" spans="1:15" ht="25.5" x14ac:dyDescent="0.2">
      <c r="A479" s="7">
        <v>15</v>
      </c>
      <c r="B479" s="4" t="s">
        <v>442</v>
      </c>
      <c r="C479" s="8" t="s">
        <v>65</v>
      </c>
      <c r="D479" s="28">
        <v>14907.726600000002</v>
      </c>
      <c r="E479" s="25">
        <f t="shared" si="15"/>
        <v>2981.5453200000006</v>
      </c>
      <c r="F479" s="3">
        <f t="shared" si="16"/>
        <v>17889.271920000003</v>
      </c>
      <c r="I479"/>
      <c r="J479"/>
      <c r="K479"/>
      <c r="L479"/>
      <c r="M479"/>
      <c r="N479"/>
      <c r="O479"/>
    </row>
    <row r="480" spans="1:15" ht="25.5" x14ac:dyDescent="0.2">
      <c r="A480" s="7">
        <v>16</v>
      </c>
      <c r="B480" s="4" t="s">
        <v>443</v>
      </c>
      <c r="C480" s="8" t="s">
        <v>65</v>
      </c>
      <c r="D480" s="28">
        <v>17702.130399999998</v>
      </c>
      <c r="E480" s="25">
        <f t="shared" si="15"/>
        <v>3540.4260799999997</v>
      </c>
      <c r="F480" s="3">
        <f t="shared" si="16"/>
        <v>21242.556479999996</v>
      </c>
      <c r="I480"/>
      <c r="J480"/>
      <c r="K480"/>
      <c r="L480"/>
      <c r="M480"/>
      <c r="N480"/>
      <c r="O480"/>
    </row>
    <row r="481" spans="1:15" ht="38.25" x14ac:dyDescent="0.2">
      <c r="A481" s="7">
        <v>17</v>
      </c>
      <c r="B481" s="4" t="s">
        <v>444</v>
      </c>
      <c r="C481" s="8" t="s">
        <v>65</v>
      </c>
      <c r="D481" s="28">
        <v>22361.013200000001</v>
      </c>
      <c r="E481" s="25">
        <f t="shared" si="15"/>
        <v>4472.2026400000004</v>
      </c>
      <c r="F481" s="3">
        <f t="shared" si="16"/>
        <v>26833.215840000001</v>
      </c>
      <c r="I481"/>
      <c r="J481"/>
      <c r="K481"/>
      <c r="L481"/>
      <c r="M481"/>
      <c r="N481"/>
      <c r="O481"/>
    </row>
    <row r="482" spans="1:15" ht="38.25" x14ac:dyDescent="0.2">
      <c r="A482" s="7">
        <v>18</v>
      </c>
      <c r="B482" s="4" t="s">
        <v>445</v>
      </c>
      <c r="C482" s="8" t="s">
        <v>65</v>
      </c>
      <c r="D482" s="28">
        <v>24224.338800000001</v>
      </c>
      <c r="E482" s="25">
        <f t="shared" si="15"/>
        <v>4844.8677600000001</v>
      </c>
      <c r="F482" s="3">
        <f t="shared" si="16"/>
        <v>29069.206560000002</v>
      </c>
      <c r="I482"/>
      <c r="J482"/>
      <c r="K482"/>
      <c r="L482"/>
      <c r="M482"/>
      <c r="N482"/>
      <c r="O482"/>
    </row>
    <row r="483" spans="1:15" ht="38.25" x14ac:dyDescent="0.2">
      <c r="A483" s="7">
        <v>19</v>
      </c>
      <c r="B483" s="4" t="s">
        <v>446</v>
      </c>
      <c r="C483" s="8" t="s">
        <v>65</v>
      </c>
      <c r="D483" s="28">
        <v>26087.696000000004</v>
      </c>
      <c r="E483" s="25">
        <f t="shared" si="15"/>
        <v>5217.5392000000011</v>
      </c>
      <c r="F483" s="3">
        <f t="shared" si="16"/>
        <v>31305.235200000003</v>
      </c>
      <c r="I483"/>
      <c r="J483"/>
      <c r="K483"/>
      <c r="L483"/>
      <c r="M483"/>
      <c r="N483"/>
      <c r="O483"/>
    </row>
    <row r="484" spans="1:15" ht="25.5" x14ac:dyDescent="0.2">
      <c r="A484" s="7">
        <v>20</v>
      </c>
      <c r="B484" s="4" t="s">
        <v>447</v>
      </c>
      <c r="C484" s="8" t="s">
        <v>65</v>
      </c>
      <c r="D484" s="28">
        <v>7453.2866000000013</v>
      </c>
      <c r="E484" s="25">
        <f t="shared" si="15"/>
        <v>1490.6573200000003</v>
      </c>
      <c r="F484" s="3">
        <f t="shared" si="16"/>
        <v>8943.9439200000015</v>
      </c>
      <c r="I484"/>
      <c r="J484"/>
      <c r="K484"/>
      <c r="L484"/>
      <c r="M484"/>
      <c r="N484"/>
      <c r="O484"/>
    </row>
    <row r="485" spans="1:15" ht="25.5" x14ac:dyDescent="0.2">
      <c r="A485" s="7">
        <v>21</v>
      </c>
      <c r="B485" s="4" t="s">
        <v>448</v>
      </c>
      <c r="C485" s="8" t="s">
        <v>65</v>
      </c>
      <c r="D485" s="28">
        <v>11181.059600000002</v>
      </c>
      <c r="E485" s="25">
        <f t="shared" si="15"/>
        <v>2236.2119200000006</v>
      </c>
      <c r="F485" s="3">
        <f t="shared" si="16"/>
        <v>13417.271520000002</v>
      </c>
      <c r="I485"/>
      <c r="J485"/>
      <c r="K485"/>
      <c r="L485"/>
      <c r="M485"/>
      <c r="N485"/>
      <c r="O485"/>
    </row>
    <row r="486" spans="1:15" ht="25.5" x14ac:dyDescent="0.2">
      <c r="A486" s="7">
        <v>22</v>
      </c>
      <c r="B486" s="4" t="s">
        <v>449</v>
      </c>
      <c r="C486" s="8" t="s">
        <v>65</v>
      </c>
      <c r="D486" s="28">
        <v>18634.362000000001</v>
      </c>
      <c r="E486" s="25">
        <f t="shared" si="15"/>
        <v>3726.8724000000002</v>
      </c>
      <c r="F486" s="3">
        <f t="shared" si="16"/>
        <v>22361.234400000001</v>
      </c>
      <c r="I486"/>
      <c r="J486"/>
      <c r="K486"/>
      <c r="L486"/>
      <c r="M486"/>
      <c r="N486"/>
      <c r="O486"/>
    </row>
    <row r="487" spans="1:15" ht="25.5" x14ac:dyDescent="0.2">
      <c r="A487" s="7">
        <v>23</v>
      </c>
      <c r="B487" s="4" t="s">
        <v>450</v>
      </c>
      <c r="C487" s="8" t="s">
        <v>65</v>
      </c>
      <c r="D487" s="28">
        <v>20497.687600000001</v>
      </c>
      <c r="E487" s="25">
        <f t="shared" si="15"/>
        <v>4099.5375200000008</v>
      </c>
      <c r="F487" s="3">
        <f t="shared" si="16"/>
        <v>24597.225119999999</v>
      </c>
      <c r="I487"/>
      <c r="J487"/>
      <c r="K487"/>
      <c r="L487"/>
      <c r="M487"/>
      <c r="N487"/>
      <c r="O487"/>
    </row>
    <row r="488" spans="1:15" ht="25.5" x14ac:dyDescent="0.2">
      <c r="A488" s="7">
        <v>24</v>
      </c>
      <c r="B488" s="4" t="s">
        <v>451</v>
      </c>
      <c r="C488" s="8" t="s">
        <v>65</v>
      </c>
      <c r="D488" s="28">
        <v>9689.0814000000009</v>
      </c>
      <c r="E488" s="25">
        <f t="shared" si="15"/>
        <v>1937.8162800000002</v>
      </c>
      <c r="F488" s="3">
        <f t="shared" si="16"/>
        <v>11626.89768</v>
      </c>
      <c r="I488"/>
      <c r="J488"/>
      <c r="K488"/>
      <c r="L488"/>
      <c r="M488"/>
      <c r="N488"/>
      <c r="O488"/>
    </row>
    <row r="489" spans="1:15" ht="25.5" x14ac:dyDescent="0.2">
      <c r="A489" s="7">
        <v>25</v>
      </c>
      <c r="B489" s="4" t="s">
        <v>452</v>
      </c>
      <c r="C489" s="8" t="s">
        <v>65</v>
      </c>
      <c r="D489" s="28">
        <v>24222.142600000003</v>
      </c>
      <c r="E489" s="25">
        <f t="shared" si="15"/>
        <v>4844.4285200000004</v>
      </c>
      <c r="F489" s="3">
        <f t="shared" si="16"/>
        <v>29066.571120000004</v>
      </c>
      <c r="I489"/>
      <c r="J489"/>
      <c r="K489"/>
      <c r="L489"/>
      <c r="M489"/>
      <c r="N489"/>
      <c r="O489"/>
    </row>
    <row r="490" spans="1:15" x14ac:dyDescent="0.2">
      <c r="A490" s="7">
        <v>26</v>
      </c>
      <c r="B490" s="4" t="s">
        <v>453</v>
      </c>
      <c r="C490" s="8" t="s">
        <v>65</v>
      </c>
      <c r="D490" s="28">
        <v>7265.9776000000011</v>
      </c>
      <c r="E490" s="25">
        <f t="shared" si="15"/>
        <v>1453.1955200000002</v>
      </c>
      <c r="F490" s="3">
        <f t="shared" si="16"/>
        <v>8719.1731200000013</v>
      </c>
      <c r="I490"/>
      <c r="J490"/>
      <c r="K490"/>
      <c r="L490"/>
      <c r="M490"/>
      <c r="N490"/>
      <c r="O490"/>
    </row>
    <row r="491" spans="1:15" x14ac:dyDescent="0.2">
      <c r="A491" s="7">
        <v>27</v>
      </c>
      <c r="B491" s="4" t="s">
        <v>454</v>
      </c>
      <c r="C491" s="8" t="s">
        <v>65</v>
      </c>
      <c r="D491" s="28">
        <v>4843.9956000000002</v>
      </c>
      <c r="E491" s="25">
        <f t="shared" si="15"/>
        <v>968.79912000000013</v>
      </c>
      <c r="F491" s="3">
        <f t="shared" si="16"/>
        <v>5812.7947199999999</v>
      </c>
      <c r="I491"/>
      <c r="J491"/>
      <c r="K491"/>
      <c r="L491"/>
      <c r="M491"/>
      <c r="N491"/>
      <c r="O491"/>
    </row>
    <row r="492" spans="1:15" x14ac:dyDescent="0.2">
      <c r="A492" s="7">
        <v>28</v>
      </c>
      <c r="B492" s="4" t="s">
        <v>455</v>
      </c>
      <c r="C492" s="8" t="s">
        <v>65</v>
      </c>
      <c r="D492" s="28">
        <v>6054.9866000000002</v>
      </c>
      <c r="E492" s="25">
        <f t="shared" si="15"/>
        <v>1210.9973200000002</v>
      </c>
      <c r="F492" s="3">
        <f t="shared" si="16"/>
        <v>7265.9839199999997</v>
      </c>
      <c r="I492"/>
      <c r="J492"/>
      <c r="K492"/>
      <c r="L492"/>
      <c r="M492"/>
      <c r="N492"/>
      <c r="O492"/>
    </row>
    <row r="493" spans="1:15" x14ac:dyDescent="0.2">
      <c r="A493" s="7">
        <v>29</v>
      </c>
      <c r="B493" s="4" t="s">
        <v>456</v>
      </c>
      <c r="C493" s="8" t="s">
        <v>65</v>
      </c>
      <c r="D493" s="28">
        <v>10900.072400000001</v>
      </c>
      <c r="E493" s="25">
        <f t="shared" si="15"/>
        <v>2180.0144800000003</v>
      </c>
      <c r="F493" s="3">
        <f t="shared" si="16"/>
        <v>13080.086880000001</v>
      </c>
      <c r="I493"/>
      <c r="J493"/>
      <c r="K493"/>
      <c r="L493"/>
      <c r="M493"/>
      <c r="N493"/>
      <c r="O493"/>
    </row>
    <row r="494" spans="1:15" ht="25.5" x14ac:dyDescent="0.2">
      <c r="A494" s="7">
        <v>30</v>
      </c>
      <c r="B494" s="4" t="s">
        <v>457</v>
      </c>
      <c r="C494" s="8" t="s">
        <v>65</v>
      </c>
      <c r="D494" s="28">
        <v>29066.138200000001</v>
      </c>
      <c r="E494" s="25">
        <f t="shared" si="15"/>
        <v>5813.227640000001</v>
      </c>
      <c r="F494" s="3">
        <f t="shared" si="16"/>
        <v>34879.365839999999</v>
      </c>
      <c r="I494"/>
      <c r="J494"/>
      <c r="K494"/>
      <c r="L494"/>
      <c r="M494"/>
      <c r="N494"/>
      <c r="O494"/>
    </row>
    <row r="495" spans="1:15" ht="25.5" x14ac:dyDescent="0.2">
      <c r="A495" s="7">
        <v>31</v>
      </c>
      <c r="B495" s="4" t="s">
        <v>458</v>
      </c>
      <c r="C495" s="8" t="s">
        <v>65</v>
      </c>
      <c r="D495" s="28">
        <v>78720.308400000024</v>
      </c>
      <c r="E495" s="25">
        <f t="shared" si="15"/>
        <v>15744.061680000006</v>
      </c>
      <c r="F495" s="3">
        <f t="shared" si="16"/>
        <v>94464.370080000022</v>
      </c>
      <c r="I495"/>
      <c r="J495"/>
      <c r="K495"/>
      <c r="L495"/>
      <c r="M495"/>
      <c r="N495"/>
      <c r="O495"/>
    </row>
    <row r="496" spans="1:15" ht="25.5" x14ac:dyDescent="0.2">
      <c r="A496" s="7">
        <v>32</v>
      </c>
      <c r="B496" s="4" t="s">
        <v>459</v>
      </c>
      <c r="C496" s="8" t="s">
        <v>460</v>
      </c>
      <c r="D496" s="28">
        <v>23075.046800000004</v>
      </c>
      <c r="E496" s="25">
        <f t="shared" si="15"/>
        <v>4615.0093600000009</v>
      </c>
      <c r="F496" s="3">
        <f t="shared" si="16"/>
        <v>27690.056160000004</v>
      </c>
      <c r="I496"/>
      <c r="J496"/>
      <c r="K496"/>
      <c r="L496"/>
      <c r="M496"/>
      <c r="N496"/>
      <c r="O496"/>
    </row>
    <row r="497" spans="1:15" ht="25.5" x14ac:dyDescent="0.2">
      <c r="A497" s="7">
        <v>33</v>
      </c>
      <c r="B497" s="4" t="s">
        <v>461</v>
      </c>
      <c r="C497" s="8" t="s">
        <v>460</v>
      </c>
      <c r="D497" s="28">
        <v>27689.863400000002</v>
      </c>
      <c r="E497" s="25">
        <f t="shared" si="15"/>
        <v>5537.9726800000008</v>
      </c>
      <c r="F497" s="3">
        <f t="shared" si="16"/>
        <v>33227.836080000001</v>
      </c>
      <c r="I497"/>
      <c r="J497"/>
      <c r="K497"/>
      <c r="L497"/>
      <c r="M497"/>
      <c r="N497"/>
      <c r="O497"/>
    </row>
    <row r="498" spans="1:15" ht="38.25" x14ac:dyDescent="0.2">
      <c r="A498" s="7">
        <v>34</v>
      </c>
      <c r="B498" s="4" t="s">
        <v>462</v>
      </c>
      <c r="C498" s="8" t="s">
        <v>460</v>
      </c>
      <c r="D498" s="28">
        <v>27689.863400000002</v>
      </c>
      <c r="E498" s="25">
        <f t="shared" si="15"/>
        <v>5537.9726800000008</v>
      </c>
      <c r="F498" s="3">
        <f t="shared" si="16"/>
        <v>33227.836080000001</v>
      </c>
      <c r="I498"/>
      <c r="J498"/>
      <c r="K498"/>
      <c r="L498"/>
      <c r="M498"/>
      <c r="N498"/>
      <c r="O498"/>
    </row>
    <row r="499" spans="1:15" ht="25.5" x14ac:dyDescent="0.2">
      <c r="A499" s="7">
        <v>35</v>
      </c>
      <c r="B499" s="4" t="s">
        <v>463</v>
      </c>
      <c r="C499" s="8" t="s">
        <v>464</v>
      </c>
      <c r="D499" s="28">
        <v>8075.8855999999996</v>
      </c>
      <c r="E499" s="25">
        <f t="shared" si="15"/>
        <v>1615.1771200000001</v>
      </c>
      <c r="F499" s="3">
        <f t="shared" si="16"/>
        <v>9691.0627199999999</v>
      </c>
      <c r="I499"/>
      <c r="J499"/>
      <c r="K499"/>
      <c r="L499"/>
      <c r="M499"/>
      <c r="N499"/>
      <c r="O499"/>
    </row>
    <row r="500" spans="1:15" x14ac:dyDescent="0.2">
      <c r="A500" s="7">
        <v>36</v>
      </c>
      <c r="B500" s="4" t="s">
        <v>465</v>
      </c>
      <c r="C500" s="8" t="s">
        <v>464</v>
      </c>
      <c r="D500" s="28">
        <v>398.88680000000005</v>
      </c>
      <c r="E500" s="25">
        <f t="shared" si="15"/>
        <v>79.777360000000016</v>
      </c>
      <c r="F500" s="3">
        <f t="shared" si="16"/>
        <v>478.66416000000004</v>
      </c>
      <c r="I500"/>
      <c r="J500"/>
      <c r="K500"/>
      <c r="L500"/>
      <c r="M500"/>
      <c r="N500"/>
      <c r="O500"/>
    </row>
    <row r="501" spans="1:15" x14ac:dyDescent="0.2">
      <c r="A501" s="7">
        <v>37</v>
      </c>
      <c r="B501" s="4" t="s">
        <v>466</v>
      </c>
      <c r="C501" s="8" t="s">
        <v>400</v>
      </c>
      <c r="D501" s="28">
        <v>3001.5892000000003</v>
      </c>
      <c r="E501" s="25">
        <f t="shared" si="15"/>
        <v>600.31784000000005</v>
      </c>
      <c r="F501" s="3">
        <f t="shared" si="16"/>
        <v>3601.9070400000005</v>
      </c>
      <c r="I501"/>
      <c r="J501"/>
      <c r="K501"/>
      <c r="L501"/>
      <c r="M501"/>
      <c r="N501"/>
      <c r="O501"/>
    </row>
    <row r="502" spans="1:15" x14ac:dyDescent="0.2">
      <c r="A502" s="7">
        <v>38</v>
      </c>
      <c r="B502" s="4" t="s">
        <v>467</v>
      </c>
      <c r="C502" s="8" t="s">
        <v>428</v>
      </c>
      <c r="D502" s="28">
        <v>3781.7616000000003</v>
      </c>
      <c r="E502" s="25">
        <f t="shared" si="15"/>
        <v>756.35232000000008</v>
      </c>
      <c r="F502" s="3">
        <f t="shared" si="16"/>
        <v>4538.1139199999998</v>
      </c>
      <c r="I502"/>
      <c r="J502"/>
      <c r="K502"/>
      <c r="L502"/>
      <c r="M502"/>
      <c r="N502"/>
      <c r="O502"/>
    </row>
    <row r="503" spans="1:15" x14ac:dyDescent="0.2">
      <c r="A503" s="7">
        <v>39</v>
      </c>
      <c r="B503" s="4" t="s">
        <v>468</v>
      </c>
      <c r="C503" s="8" t="s">
        <v>428</v>
      </c>
      <c r="D503" s="28">
        <v>3247.3266000000003</v>
      </c>
      <c r="E503" s="25">
        <f t="shared" si="15"/>
        <v>649.46532000000013</v>
      </c>
      <c r="F503" s="3">
        <f t="shared" si="16"/>
        <v>3896.7919200000001</v>
      </c>
      <c r="I503"/>
      <c r="J503"/>
      <c r="K503"/>
      <c r="L503"/>
      <c r="M503"/>
      <c r="N503"/>
      <c r="O503"/>
    </row>
    <row r="504" spans="1:15" x14ac:dyDescent="0.2">
      <c r="A504" s="7">
        <v>40</v>
      </c>
      <c r="B504" s="4" t="s">
        <v>469</v>
      </c>
      <c r="C504" s="8" t="s">
        <v>428</v>
      </c>
      <c r="D504" s="28">
        <v>4326.1032000000005</v>
      </c>
      <c r="E504" s="25">
        <f t="shared" si="15"/>
        <v>865.22064000000012</v>
      </c>
      <c r="F504" s="3">
        <f t="shared" si="16"/>
        <v>5191.32384</v>
      </c>
      <c r="I504"/>
      <c r="J504"/>
      <c r="K504"/>
      <c r="L504"/>
      <c r="M504"/>
      <c r="N504"/>
      <c r="O504"/>
    </row>
    <row r="505" spans="1:15" x14ac:dyDescent="0.2">
      <c r="A505" s="7">
        <v>41</v>
      </c>
      <c r="B505" s="4" t="s">
        <v>470</v>
      </c>
      <c r="C505" s="8" t="s">
        <v>428</v>
      </c>
      <c r="D505" s="28">
        <v>3294.7108000000003</v>
      </c>
      <c r="E505" s="25">
        <f t="shared" si="15"/>
        <v>658.94216000000006</v>
      </c>
      <c r="F505" s="3">
        <f t="shared" si="16"/>
        <v>3953.6529600000003</v>
      </c>
      <c r="I505"/>
      <c r="J505"/>
      <c r="K505"/>
      <c r="L505"/>
      <c r="M505"/>
      <c r="N505"/>
      <c r="O505"/>
    </row>
    <row r="506" spans="1:15" ht="25.5" x14ac:dyDescent="0.2">
      <c r="A506" s="7">
        <v>42</v>
      </c>
      <c r="B506" s="4" t="s">
        <v>471</v>
      </c>
      <c r="C506" s="8" t="s">
        <v>472</v>
      </c>
      <c r="D506" s="28">
        <v>3836.8562000000002</v>
      </c>
      <c r="E506" s="25">
        <f t="shared" si="15"/>
        <v>767.37124000000006</v>
      </c>
      <c r="F506" s="3">
        <f t="shared" si="16"/>
        <v>4604.2274399999997</v>
      </c>
      <c r="I506"/>
      <c r="J506"/>
      <c r="K506"/>
      <c r="L506"/>
      <c r="M506"/>
      <c r="N506"/>
      <c r="O506"/>
    </row>
    <row r="507" spans="1:15" ht="25.5" x14ac:dyDescent="0.2">
      <c r="A507" s="7">
        <v>43</v>
      </c>
      <c r="B507" s="4" t="s">
        <v>485</v>
      </c>
      <c r="C507" s="8" t="s">
        <v>428</v>
      </c>
      <c r="D507" s="28">
        <v>9879.6926000000003</v>
      </c>
      <c r="E507" s="25">
        <f t="shared" si="15"/>
        <v>1975.9385200000002</v>
      </c>
      <c r="F507" s="3">
        <f t="shared" si="16"/>
        <v>11855.63112</v>
      </c>
      <c r="I507"/>
      <c r="J507"/>
      <c r="K507"/>
      <c r="L507"/>
      <c r="M507"/>
      <c r="N507"/>
      <c r="O507"/>
    </row>
    <row r="508" spans="1:15" ht="25.5" x14ac:dyDescent="0.2">
      <c r="A508" s="7">
        <v>44</v>
      </c>
      <c r="B508" s="4" t="s">
        <v>486</v>
      </c>
      <c r="C508" s="8" t="s">
        <v>428</v>
      </c>
      <c r="D508" s="28">
        <v>3294.7108000000003</v>
      </c>
      <c r="E508" s="25">
        <f t="shared" si="15"/>
        <v>658.94216000000006</v>
      </c>
      <c r="F508" s="3">
        <f t="shared" si="16"/>
        <v>3953.6529600000003</v>
      </c>
      <c r="I508"/>
      <c r="J508"/>
      <c r="K508"/>
      <c r="L508"/>
      <c r="M508"/>
      <c r="N508"/>
      <c r="O508"/>
    </row>
    <row r="509" spans="1:15" ht="25.5" x14ac:dyDescent="0.2">
      <c r="A509" s="7">
        <v>45</v>
      </c>
      <c r="B509" s="4" t="s">
        <v>473</v>
      </c>
      <c r="C509" s="8" t="s">
        <v>474</v>
      </c>
      <c r="D509" s="28">
        <v>15370.508600000001</v>
      </c>
      <c r="E509" s="25">
        <f t="shared" si="15"/>
        <v>3074.1017200000006</v>
      </c>
      <c r="F509" s="3">
        <f t="shared" si="16"/>
        <v>18444.61032</v>
      </c>
      <c r="I509"/>
      <c r="J509"/>
      <c r="K509"/>
      <c r="L509"/>
      <c r="M509"/>
      <c r="N509"/>
      <c r="O509"/>
    </row>
    <row r="510" spans="1:15" x14ac:dyDescent="0.2">
      <c r="A510" s="7">
        <v>46</v>
      </c>
      <c r="B510" s="4" t="s">
        <v>430</v>
      </c>
      <c r="C510" s="8" t="s">
        <v>65</v>
      </c>
      <c r="D510" s="28">
        <v>5141.4938000000002</v>
      </c>
      <c r="E510" s="25">
        <f t="shared" si="15"/>
        <v>1028.2987600000001</v>
      </c>
      <c r="F510" s="3">
        <f t="shared" si="16"/>
        <v>6169.7925599999999</v>
      </c>
      <c r="I510"/>
      <c r="J510"/>
      <c r="K510"/>
      <c r="L510"/>
      <c r="M510"/>
      <c r="N510"/>
      <c r="O510"/>
    </row>
    <row r="511" spans="1:15" x14ac:dyDescent="0.2">
      <c r="A511" s="7">
        <v>47</v>
      </c>
      <c r="B511" s="4" t="s">
        <v>475</v>
      </c>
      <c r="C511" s="8" t="s">
        <v>65</v>
      </c>
      <c r="D511" s="28">
        <v>3606.5396000000001</v>
      </c>
      <c r="E511" s="25">
        <f t="shared" si="15"/>
        <v>721.30792000000008</v>
      </c>
      <c r="F511" s="3">
        <f t="shared" si="16"/>
        <v>4327.8475200000003</v>
      </c>
      <c r="I511"/>
      <c r="J511"/>
      <c r="K511"/>
      <c r="L511"/>
      <c r="M511"/>
      <c r="N511"/>
      <c r="O511"/>
    </row>
    <row r="512" spans="1:15" x14ac:dyDescent="0.2">
      <c r="A512" s="7">
        <v>48</v>
      </c>
      <c r="B512" s="4" t="s">
        <v>476</v>
      </c>
      <c r="C512" s="8" t="s">
        <v>65</v>
      </c>
      <c r="D512" s="28">
        <v>4808.7141999999994</v>
      </c>
      <c r="E512" s="25">
        <f t="shared" si="15"/>
        <v>961.74283999999989</v>
      </c>
      <c r="F512" s="3">
        <f t="shared" si="16"/>
        <v>5770.4570399999993</v>
      </c>
      <c r="I512"/>
      <c r="J512"/>
      <c r="K512"/>
      <c r="L512"/>
      <c r="M512"/>
      <c r="N512"/>
      <c r="O512"/>
    </row>
    <row r="513" spans="1:15" x14ac:dyDescent="0.2">
      <c r="A513" s="7">
        <v>49</v>
      </c>
      <c r="B513" s="4" t="s">
        <v>477</v>
      </c>
      <c r="C513" s="8" t="s">
        <v>65</v>
      </c>
      <c r="D513" s="28">
        <v>3606.5396000000001</v>
      </c>
      <c r="E513" s="25">
        <f t="shared" si="15"/>
        <v>721.30792000000008</v>
      </c>
      <c r="F513" s="3">
        <f t="shared" si="16"/>
        <v>4327.8475200000003</v>
      </c>
      <c r="I513"/>
      <c r="J513"/>
      <c r="K513"/>
      <c r="L513"/>
      <c r="M513"/>
      <c r="N513"/>
      <c r="O513"/>
    </row>
    <row r="514" spans="1:15" x14ac:dyDescent="0.2">
      <c r="A514" s="7">
        <v>50</v>
      </c>
      <c r="B514" s="4" t="s">
        <v>478</v>
      </c>
      <c r="C514" s="8" t="s">
        <v>65</v>
      </c>
      <c r="D514" s="28">
        <v>3606.5396000000001</v>
      </c>
      <c r="E514" s="25">
        <f t="shared" si="15"/>
        <v>721.30792000000008</v>
      </c>
      <c r="F514" s="3">
        <f t="shared" si="16"/>
        <v>4327.8475200000003</v>
      </c>
      <c r="I514"/>
      <c r="J514"/>
      <c r="K514"/>
      <c r="L514"/>
      <c r="M514"/>
      <c r="N514"/>
      <c r="O514"/>
    </row>
    <row r="515" spans="1:15" x14ac:dyDescent="0.2">
      <c r="A515" s="7">
        <v>51</v>
      </c>
      <c r="B515" s="4" t="s">
        <v>434</v>
      </c>
      <c r="C515" s="8" t="s">
        <v>65</v>
      </c>
      <c r="D515" s="28">
        <v>1802.7326</v>
      </c>
      <c r="E515" s="25">
        <f t="shared" si="15"/>
        <v>360.54652000000004</v>
      </c>
      <c r="F515" s="3">
        <f t="shared" si="16"/>
        <v>2163.2791200000001</v>
      </c>
      <c r="I515"/>
      <c r="J515"/>
      <c r="K515"/>
      <c r="L515"/>
      <c r="M515"/>
      <c r="N515"/>
      <c r="O515"/>
    </row>
    <row r="516" spans="1:15" ht="25.5" x14ac:dyDescent="0.2">
      <c r="A516" s="7">
        <v>52</v>
      </c>
      <c r="B516" s="4" t="s">
        <v>479</v>
      </c>
      <c r="C516" s="8" t="s">
        <v>480</v>
      </c>
      <c r="D516" s="28">
        <v>1157.0024000000001</v>
      </c>
      <c r="E516" s="25">
        <f t="shared" si="15"/>
        <v>231.40048000000002</v>
      </c>
      <c r="F516" s="3">
        <f t="shared" si="16"/>
        <v>1388.4028800000001</v>
      </c>
      <c r="I516"/>
      <c r="J516"/>
      <c r="K516"/>
      <c r="L516"/>
      <c r="M516"/>
      <c r="N516"/>
      <c r="O516"/>
    </row>
    <row r="517" spans="1:15" ht="25.5" x14ac:dyDescent="0.2">
      <c r="A517" s="7">
        <v>53</v>
      </c>
      <c r="B517" s="4" t="s">
        <v>481</v>
      </c>
      <c r="C517" s="8" t="s">
        <v>65</v>
      </c>
      <c r="D517" s="28">
        <v>8998.1790000000001</v>
      </c>
      <c r="E517" s="25">
        <f t="shared" si="15"/>
        <v>1799.6358</v>
      </c>
      <c r="F517" s="3">
        <f t="shared" si="16"/>
        <v>10797.8148</v>
      </c>
      <c r="I517"/>
      <c r="J517"/>
      <c r="K517"/>
      <c r="L517"/>
      <c r="M517"/>
      <c r="N517"/>
      <c r="O517"/>
    </row>
    <row r="518" spans="1:15" ht="25.5" x14ac:dyDescent="0.2">
      <c r="A518" s="7">
        <v>54</v>
      </c>
      <c r="B518" s="4" t="s">
        <v>482</v>
      </c>
      <c r="C518" s="8" t="s">
        <v>65</v>
      </c>
      <c r="D518" s="28">
        <v>15425.603200000001</v>
      </c>
      <c r="E518" s="25">
        <f t="shared" si="15"/>
        <v>3085.1206400000005</v>
      </c>
      <c r="F518" s="3">
        <f t="shared" si="16"/>
        <v>18510.723840000002</v>
      </c>
      <c r="I518"/>
      <c r="J518"/>
      <c r="K518"/>
      <c r="L518"/>
      <c r="M518"/>
      <c r="N518"/>
      <c r="O518"/>
    </row>
    <row r="519" spans="1:15" ht="25.5" x14ac:dyDescent="0.2">
      <c r="A519" s="7">
        <v>55</v>
      </c>
      <c r="B519" s="4" t="s">
        <v>483</v>
      </c>
      <c r="C519" s="8" t="s">
        <v>65</v>
      </c>
      <c r="D519" s="28">
        <v>62987.237199999996</v>
      </c>
      <c r="E519" s="25">
        <f t="shared" ref="E519:E562" si="17">D519*0.2</f>
        <v>12597.44744</v>
      </c>
      <c r="F519" s="3">
        <f t="shared" si="16"/>
        <v>75584.684639999992</v>
      </c>
      <c r="I519"/>
      <c r="J519"/>
      <c r="K519"/>
      <c r="L519"/>
      <c r="M519"/>
      <c r="N519"/>
      <c r="O519"/>
    </row>
    <row r="520" spans="1:15" ht="25.5" x14ac:dyDescent="0.2">
      <c r="A520" s="7">
        <v>56</v>
      </c>
      <c r="B520" s="4" t="s">
        <v>484</v>
      </c>
      <c r="C520" s="8" t="s">
        <v>65</v>
      </c>
      <c r="D520" s="28">
        <v>83555.487600000008</v>
      </c>
      <c r="E520" s="25">
        <f t="shared" si="17"/>
        <v>16711.097520000003</v>
      </c>
      <c r="F520" s="3">
        <f t="shared" si="16"/>
        <v>100266.58512</v>
      </c>
      <c r="I520"/>
      <c r="J520"/>
      <c r="K520"/>
      <c r="L520"/>
      <c r="M520"/>
      <c r="N520"/>
      <c r="O520"/>
    </row>
    <row r="521" spans="1:15" x14ac:dyDescent="0.2">
      <c r="A521" s="7">
        <v>57</v>
      </c>
      <c r="B521" s="4" t="s">
        <v>427</v>
      </c>
      <c r="C521" s="8" t="s">
        <v>428</v>
      </c>
      <c r="D521" s="28">
        <v>9206.4387999999999</v>
      </c>
      <c r="E521" s="25">
        <f t="shared" si="17"/>
        <v>1841.2877600000002</v>
      </c>
      <c r="F521" s="3">
        <f t="shared" si="16"/>
        <v>11047.726559999999</v>
      </c>
      <c r="I521"/>
      <c r="J521"/>
      <c r="K521"/>
      <c r="L521"/>
      <c r="M521"/>
      <c r="N521"/>
      <c r="O521"/>
    </row>
    <row r="522" spans="1:15" x14ac:dyDescent="0.2">
      <c r="A522" s="7">
        <v>58</v>
      </c>
      <c r="B522" s="4" t="s">
        <v>429</v>
      </c>
      <c r="C522" s="8" t="s">
        <v>428</v>
      </c>
      <c r="D522" s="28">
        <v>11254.877200000001</v>
      </c>
      <c r="E522" s="25">
        <f t="shared" si="17"/>
        <v>2250.9754400000002</v>
      </c>
      <c r="F522" s="3">
        <f t="shared" si="16"/>
        <v>13505.852640000001</v>
      </c>
      <c r="I522"/>
      <c r="J522"/>
      <c r="K522"/>
      <c r="L522"/>
      <c r="M522"/>
      <c r="N522"/>
      <c r="O522"/>
    </row>
    <row r="523" spans="1:15" ht="25.5" x14ac:dyDescent="0.2">
      <c r="A523" s="7">
        <v>59</v>
      </c>
      <c r="B523" s="4" t="s">
        <v>485</v>
      </c>
      <c r="C523" s="8" t="s">
        <v>428</v>
      </c>
      <c r="D523" s="28">
        <v>9879.6926000000003</v>
      </c>
      <c r="E523" s="25">
        <f t="shared" si="17"/>
        <v>1975.9385200000002</v>
      </c>
      <c r="F523" s="3">
        <f t="shared" si="16"/>
        <v>11855.63112</v>
      </c>
      <c r="I523"/>
      <c r="J523"/>
      <c r="K523"/>
      <c r="L523"/>
      <c r="M523"/>
      <c r="N523"/>
      <c r="O523"/>
    </row>
    <row r="524" spans="1:15" ht="25.5" x14ac:dyDescent="0.2">
      <c r="A524" s="7">
        <v>60</v>
      </c>
      <c r="B524" s="4" t="s">
        <v>486</v>
      </c>
      <c r="C524" s="8" t="s">
        <v>428</v>
      </c>
      <c r="D524" s="28">
        <v>3294.7108000000003</v>
      </c>
      <c r="E524" s="25">
        <f t="shared" si="17"/>
        <v>658.94216000000006</v>
      </c>
      <c r="F524" s="3">
        <f t="shared" si="16"/>
        <v>3953.6529600000003</v>
      </c>
      <c r="I524"/>
      <c r="J524"/>
      <c r="K524"/>
      <c r="L524"/>
      <c r="M524"/>
      <c r="N524"/>
      <c r="O524"/>
    </row>
    <row r="525" spans="1:15" ht="51" x14ac:dyDescent="0.2">
      <c r="A525" s="7">
        <v>61</v>
      </c>
      <c r="B525" s="4" t="s">
        <v>487</v>
      </c>
      <c r="C525" s="8" t="s">
        <v>488</v>
      </c>
      <c r="D525" s="28">
        <v>451.76940000000002</v>
      </c>
      <c r="E525" s="25">
        <f t="shared" si="17"/>
        <v>90.353880000000004</v>
      </c>
      <c r="F525" s="3">
        <f t="shared" si="16"/>
        <v>542.12328000000002</v>
      </c>
      <c r="I525"/>
      <c r="J525"/>
      <c r="K525"/>
      <c r="L525"/>
      <c r="M525"/>
      <c r="N525"/>
      <c r="O525"/>
    </row>
    <row r="526" spans="1:15" x14ac:dyDescent="0.2">
      <c r="A526" s="7">
        <v>62</v>
      </c>
      <c r="B526" s="4" t="s">
        <v>489</v>
      </c>
      <c r="C526" s="8" t="s">
        <v>490</v>
      </c>
      <c r="D526" s="28">
        <v>112.4012</v>
      </c>
      <c r="E526" s="25">
        <f t="shared" si="17"/>
        <v>22.480240000000002</v>
      </c>
      <c r="F526" s="3">
        <f t="shared" ref="F526:F561" si="18">D526*1.2</f>
        <v>134.88144</v>
      </c>
      <c r="I526"/>
      <c r="J526"/>
      <c r="K526"/>
      <c r="L526"/>
      <c r="M526"/>
      <c r="N526"/>
      <c r="O526"/>
    </row>
    <row r="527" spans="1:15" x14ac:dyDescent="0.2">
      <c r="A527" s="7">
        <v>63</v>
      </c>
      <c r="B527" s="4" t="s">
        <v>491</v>
      </c>
      <c r="C527" s="8" t="s">
        <v>428</v>
      </c>
      <c r="D527" s="28">
        <v>6139.8168000000014</v>
      </c>
      <c r="E527" s="25">
        <f t="shared" si="17"/>
        <v>1227.9633600000004</v>
      </c>
      <c r="F527" s="3">
        <f t="shared" si="18"/>
        <v>7367.7801600000012</v>
      </c>
      <c r="I527"/>
      <c r="J527"/>
      <c r="K527"/>
      <c r="L527"/>
      <c r="M527"/>
      <c r="N527"/>
      <c r="O527"/>
    </row>
    <row r="528" spans="1:15" ht="25.5" x14ac:dyDescent="0.2">
      <c r="A528" s="7">
        <v>64</v>
      </c>
      <c r="B528" s="4" t="s">
        <v>492</v>
      </c>
      <c r="C528" s="8" t="s">
        <v>493</v>
      </c>
      <c r="D528" s="28">
        <v>3.6498000000000004</v>
      </c>
      <c r="E528" s="25">
        <f t="shared" si="17"/>
        <v>0.72996000000000016</v>
      </c>
      <c r="F528" s="3">
        <f t="shared" si="18"/>
        <v>4.3797600000000001</v>
      </c>
      <c r="I528"/>
      <c r="J528"/>
      <c r="K528"/>
      <c r="L528"/>
      <c r="M528"/>
      <c r="N528"/>
      <c r="O528"/>
    </row>
    <row r="529" spans="1:15" x14ac:dyDescent="0.2">
      <c r="A529" s="7">
        <v>65</v>
      </c>
      <c r="B529" s="4" t="s">
        <v>494</v>
      </c>
      <c r="C529" s="8" t="s">
        <v>428</v>
      </c>
      <c r="D529" s="28">
        <v>9206.4387999999999</v>
      </c>
      <c r="E529" s="25">
        <f t="shared" si="17"/>
        <v>1841.2877600000002</v>
      </c>
      <c r="F529" s="3">
        <f t="shared" si="18"/>
        <v>11047.726559999999</v>
      </c>
      <c r="I529"/>
      <c r="J529"/>
      <c r="K529"/>
      <c r="L529"/>
      <c r="M529"/>
      <c r="N529"/>
      <c r="O529"/>
    </row>
    <row r="530" spans="1:15" ht="25.5" x14ac:dyDescent="0.2">
      <c r="A530" s="7">
        <v>66</v>
      </c>
      <c r="B530" s="4" t="s">
        <v>495</v>
      </c>
      <c r="C530" s="8" t="s">
        <v>493</v>
      </c>
      <c r="D530" s="28">
        <v>5.5142000000000007</v>
      </c>
      <c r="E530" s="25">
        <f t="shared" si="17"/>
        <v>1.1028400000000003</v>
      </c>
      <c r="F530" s="3">
        <f t="shared" si="18"/>
        <v>6.6170400000000003</v>
      </c>
      <c r="I530"/>
      <c r="J530"/>
      <c r="K530"/>
      <c r="L530"/>
      <c r="M530"/>
      <c r="N530"/>
      <c r="O530"/>
    </row>
    <row r="531" spans="1:15" x14ac:dyDescent="0.2">
      <c r="A531" s="7">
        <v>67</v>
      </c>
      <c r="B531" s="4" t="s">
        <v>496</v>
      </c>
      <c r="C531" s="8" t="s">
        <v>428</v>
      </c>
      <c r="D531" s="28">
        <v>13300.0134</v>
      </c>
      <c r="E531" s="25">
        <f t="shared" si="17"/>
        <v>2660.0026800000001</v>
      </c>
      <c r="F531" s="3">
        <f t="shared" si="18"/>
        <v>15960.016079999999</v>
      </c>
      <c r="I531"/>
      <c r="J531"/>
      <c r="K531"/>
      <c r="L531"/>
      <c r="M531"/>
      <c r="N531"/>
      <c r="O531"/>
    </row>
    <row r="532" spans="1:15" ht="25.5" x14ac:dyDescent="0.2">
      <c r="A532" s="7">
        <v>68</v>
      </c>
      <c r="B532" s="4" t="s">
        <v>497</v>
      </c>
      <c r="C532" s="8" t="s">
        <v>493</v>
      </c>
      <c r="D532" s="28">
        <v>8.0106000000000002</v>
      </c>
      <c r="E532" s="25">
        <f t="shared" si="17"/>
        <v>1.6021200000000002</v>
      </c>
      <c r="F532" s="3">
        <f t="shared" si="18"/>
        <v>9.6127199999999995</v>
      </c>
      <c r="I532"/>
      <c r="J532"/>
      <c r="K532"/>
      <c r="L532"/>
      <c r="M532"/>
      <c r="N532"/>
      <c r="O532"/>
    </row>
    <row r="533" spans="1:15" ht="25.5" x14ac:dyDescent="0.2">
      <c r="A533" s="7">
        <v>69</v>
      </c>
      <c r="B533" s="4" t="s">
        <v>498</v>
      </c>
      <c r="C533" s="8" t="s">
        <v>464</v>
      </c>
      <c r="D533" s="28">
        <v>92619.758000000016</v>
      </c>
      <c r="E533" s="25">
        <f t="shared" si="17"/>
        <v>18523.951600000004</v>
      </c>
      <c r="F533" s="3">
        <f t="shared" si="18"/>
        <v>111143.70960000002</v>
      </c>
      <c r="I533"/>
      <c r="J533"/>
      <c r="K533"/>
      <c r="L533"/>
      <c r="M533"/>
      <c r="N533"/>
      <c r="O533"/>
    </row>
    <row r="534" spans="1:15" ht="25.5" x14ac:dyDescent="0.2">
      <c r="A534" s="7">
        <v>70</v>
      </c>
      <c r="B534" s="4" t="s">
        <v>499</v>
      </c>
      <c r="C534" s="8" t="s">
        <v>464</v>
      </c>
      <c r="D534" s="28">
        <v>141532.3394</v>
      </c>
      <c r="E534" s="25">
        <f t="shared" si="17"/>
        <v>28306.46788</v>
      </c>
      <c r="F534" s="3">
        <f t="shared" si="18"/>
        <v>169838.80727999998</v>
      </c>
      <c r="I534"/>
      <c r="J534"/>
      <c r="K534"/>
      <c r="L534"/>
      <c r="M534"/>
      <c r="N534"/>
      <c r="O534"/>
    </row>
    <row r="535" spans="1:15" ht="25.5" x14ac:dyDescent="0.2">
      <c r="A535" s="7">
        <v>71</v>
      </c>
      <c r="B535" s="4" t="s">
        <v>500</v>
      </c>
      <c r="C535" s="8" t="s">
        <v>464</v>
      </c>
      <c r="D535" s="28">
        <v>193997.47180000003</v>
      </c>
      <c r="E535" s="25">
        <f t="shared" si="17"/>
        <v>38799.494360000004</v>
      </c>
      <c r="F535" s="3">
        <f t="shared" si="18"/>
        <v>232796.96616000004</v>
      </c>
      <c r="I535"/>
      <c r="J535"/>
      <c r="K535"/>
      <c r="L535"/>
      <c r="M535"/>
      <c r="N535"/>
      <c r="O535"/>
    </row>
    <row r="536" spans="1:15" x14ac:dyDescent="0.2">
      <c r="A536" s="7">
        <v>72</v>
      </c>
      <c r="B536" s="4" t="s">
        <v>501</v>
      </c>
      <c r="C536" s="8" t="s">
        <v>464</v>
      </c>
      <c r="D536" s="28">
        <v>203758.17460000003</v>
      </c>
      <c r="E536" s="25">
        <f t="shared" si="17"/>
        <v>40751.634920000011</v>
      </c>
      <c r="F536" s="3">
        <f t="shared" si="18"/>
        <v>244509.80952000001</v>
      </c>
      <c r="I536"/>
      <c r="J536"/>
      <c r="K536"/>
      <c r="L536"/>
      <c r="M536"/>
      <c r="N536"/>
      <c r="O536"/>
    </row>
    <row r="537" spans="1:15" x14ac:dyDescent="0.2">
      <c r="A537" s="7">
        <v>73</v>
      </c>
      <c r="B537" s="4" t="s">
        <v>502</v>
      </c>
      <c r="C537" s="8" t="s">
        <v>464</v>
      </c>
      <c r="D537" s="28">
        <v>292826.48759999999</v>
      </c>
      <c r="E537" s="25">
        <f t="shared" si="17"/>
        <v>58565.29752</v>
      </c>
      <c r="F537" s="3">
        <f t="shared" si="18"/>
        <v>351391.78511999996</v>
      </c>
      <c r="I537"/>
      <c r="J537"/>
      <c r="K537"/>
      <c r="L537"/>
      <c r="M537"/>
      <c r="N537"/>
      <c r="O537"/>
    </row>
    <row r="538" spans="1:15" x14ac:dyDescent="0.2">
      <c r="A538" s="7">
        <v>74</v>
      </c>
      <c r="B538" s="4" t="s">
        <v>503</v>
      </c>
      <c r="C538" s="8" t="s">
        <v>464</v>
      </c>
      <c r="D538" s="28">
        <v>475842.37479999999</v>
      </c>
      <c r="E538" s="25">
        <f t="shared" si="17"/>
        <v>95168.474960000007</v>
      </c>
      <c r="F538" s="3">
        <f t="shared" si="18"/>
        <v>571010.84976000001</v>
      </c>
      <c r="I538"/>
      <c r="J538"/>
      <c r="K538"/>
      <c r="L538"/>
      <c r="M538"/>
      <c r="N538"/>
      <c r="O538"/>
    </row>
    <row r="539" spans="1:15" x14ac:dyDescent="0.2">
      <c r="A539" s="7">
        <v>75</v>
      </c>
      <c r="B539" s="4" t="s">
        <v>504</v>
      </c>
      <c r="C539" s="8" t="s">
        <v>428</v>
      </c>
      <c r="D539" s="28">
        <v>4301.8501999999999</v>
      </c>
      <c r="E539" s="25">
        <f t="shared" si="17"/>
        <v>860.37004000000002</v>
      </c>
      <c r="F539" s="3">
        <f t="shared" si="18"/>
        <v>5162.2202399999996</v>
      </c>
      <c r="I539"/>
      <c r="J539"/>
      <c r="K539"/>
      <c r="L539"/>
      <c r="M539"/>
      <c r="N539"/>
      <c r="O539"/>
    </row>
    <row r="540" spans="1:15" x14ac:dyDescent="0.2">
      <c r="A540" s="7">
        <v>76</v>
      </c>
      <c r="B540" s="4" t="s">
        <v>505</v>
      </c>
      <c r="C540" s="8" t="s">
        <v>428</v>
      </c>
      <c r="D540" s="28">
        <v>6453.8734000000004</v>
      </c>
      <c r="E540" s="25">
        <f t="shared" si="17"/>
        <v>1290.7746800000002</v>
      </c>
      <c r="F540" s="3">
        <f t="shared" si="18"/>
        <v>7744.6480799999999</v>
      </c>
      <c r="I540"/>
      <c r="J540"/>
      <c r="K540"/>
      <c r="L540"/>
      <c r="M540"/>
      <c r="N540"/>
      <c r="O540"/>
    </row>
    <row r="541" spans="1:15" x14ac:dyDescent="0.2">
      <c r="A541" s="7">
        <v>77</v>
      </c>
      <c r="B541" s="4" t="s">
        <v>506</v>
      </c>
      <c r="C541" s="8" t="s">
        <v>428</v>
      </c>
      <c r="D541" s="28">
        <v>8604.7906000000003</v>
      </c>
      <c r="E541" s="25">
        <f t="shared" si="17"/>
        <v>1720.9581200000002</v>
      </c>
      <c r="F541" s="3">
        <f t="shared" si="18"/>
        <v>10325.74872</v>
      </c>
      <c r="I541"/>
      <c r="J541"/>
      <c r="K541"/>
      <c r="L541"/>
      <c r="M541"/>
      <c r="N541"/>
      <c r="O541"/>
    </row>
    <row r="542" spans="1:15" x14ac:dyDescent="0.2">
      <c r="A542" s="7">
        <v>78</v>
      </c>
      <c r="B542" s="4" t="s">
        <v>507</v>
      </c>
      <c r="C542" s="8" t="s">
        <v>428</v>
      </c>
      <c r="D542" s="28">
        <v>6453.8734000000004</v>
      </c>
      <c r="E542" s="25">
        <f t="shared" si="17"/>
        <v>1290.7746800000002</v>
      </c>
      <c r="F542" s="3">
        <f t="shared" si="18"/>
        <v>7744.6480799999999</v>
      </c>
      <c r="I542"/>
      <c r="J542"/>
      <c r="K542"/>
      <c r="L542"/>
      <c r="M542"/>
      <c r="N542"/>
      <c r="O542"/>
    </row>
    <row r="543" spans="1:15" x14ac:dyDescent="0.2">
      <c r="A543" s="7">
        <v>79</v>
      </c>
      <c r="B543" s="4" t="s">
        <v>508</v>
      </c>
      <c r="C543" s="8" t="s">
        <v>428</v>
      </c>
      <c r="D543" s="28">
        <v>8604.7906000000003</v>
      </c>
      <c r="E543" s="25">
        <f t="shared" si="17"/>
        <v>1720.9581200000002</v>
      </c>
      <c r="F543" s="3">
        <f t="shared" si="18"/>
        <v>10325.74872</v>
      </c>
      <c r="I543"/>
      <c r="J543"/>
      <c r="K543"/>
      <c r="L543"/>
      <c r="M543"/>
      <c r="N543"/>
      <c r="O543"/>
    </row>
    <row r="544" spans="1:15" ht="12.75" customHeight="1" x14ac:dyDescent="0.2">
      <c r="A544" s="7">
        <v>80</v>
      </c>
      <c r="B544" s="4" t="s">
        <v>509</v>
      </c>
      <c r="C544" s="8" t="s">
        <v>428</v>
      </c>
      <c r="D544" s="28">
        <v>10755.723600000001</v>
      </c>
      <c r="E544" s="25">
        <f t="shared" si="17"/>
        <v>2151.1447200000002</v>
      </c>
      <c r="F544" s="3">
        <f t="shared" si="18"/>
        <v>12906.868320000001</v>
      </c>
      <c r="I544"/>
      <c r="J544"/>
      <c r="K544"/>
      <c r="L544"/>
      <c r="M544"/>
      <c r="N544"/>
      <c r="O544"/>
    </row>
    <row r="545" spans="1:15" x14ac:dyDescent="0.2">
      <c r="A545" s="7">
        <v>81</v>
      </c>
      <c r="B545" s="4" t="s">
        <v>510</v>
      </c>
      <c r="C545" s="8" t="s">
        <v>428</v>
      </c>
      <c r="D545" s="28">
        <v>2150.933</v>
      </c>
      <c r="E545" s="25">
        <f t="shared" si="17"/>
        <v>430.1866</v>
      </c>
      <c r="F545" s="3">
        <f t="shared" si="18"/>
        <v>2581.1196</v>
      </c>
      <c r="I545"/>
      <c r="J545"/>
      <c r="K545"/>
      <c r="L545"/>
      <c r="M545"/>
      <c r="N545"/>
      <c r="O545"/>
    </row>
    <row r="546" spans="1:15" x14ac:dyDescent="0.2">
      <c r="A546" s="7">
        <v>82</v>
      </c>
      <c r="B546" s="4" t="s">
        <v>511</v>
      </c>
      <c r="C546" s="8" t="s">
        <v>428</v>
      </c>
      <c r="D546" s="28">
        <v>1076.5804000000001</v>
      </c>
      <c r="E546" s="25">
        <f t="shared" si="17"/>
        <v>215.31608000000003</v>
      </c>
      <c r="F546" s="3">
        <f t="shared" si="18"/>
        <v>1291.8964800000001</v>
      </c>
      <c r="I546"/>
      <c r="J546"/>
      <c r="K546"/>
      <c r="L546"/>
      <c r="M546"/>
      <c r="N546"/>
      <c r="O546"/>
    </row>
    <row r="547" spans="1:15" x14ac:dyDescent="0.2">
      <c r="A547" s="7">
        <v>83</v>
      </c>
      <c r="B547" s="4" t="s">
        <v>475</v>
      </c>
      <c r="C547" s="8" t="s">
        <v>65</v>
      </c>
      <c r="D547" s="28">
        <v>3606.5396000000001</v>
      </c>
      <c r="E547" s="25">
        <f t="shared" si="17"/>
        <v>721.30792000000008</v>
      </c>
      <c r="F547" s="3">
        <f t="shared" si="18"/>
        <v>4327.8475200000003</v>
      </c>
      <c r="I547"/>
      <c r="J547"/>
      <c r="K547"/>
      <c r="L547"/>
      <c r="M547"/>
      <c r="N547"/>
      <c r="O547"/>
    </row>
    <row r="548" spans="1:15" x14ac:dyDescent="0.2">
      <c r="A548" s="7">
        <v>84</v>
      </c>
      <c r="B548" s="4" t="s">
        <v>433</v>
      </c>
      <c r="C548" s="8" t="s">
        <v>65</v>
      </c>
      <c r="D548" s="28">
        <v>3606.5396000000001</v>
      </c>
      <c r="E548" s="25">
        <f t="shared" si="17"/>
        <v>721.30792000000008</v>
      </c>
      <c r="F548" s="3">
        <f t="shared" si="18"/>
        <v>4327.8475200000003</v>
      </c>
      <c r="I548"/>
      <c r="J548"/>
      <c r="K548"/>
      <c r="L548"/>
      <c r="M548"/>
      <c r="N548"/>
      <c r="O548"/>
    </row>
    <row r="549" spans="1:15" x14ac:dyDescent="0.2">
      <c r="A549" s="7">
        <v>85</v>
      </c>
      <c r="B549" s="4" t="s">
        <v>512</v>
      </c>
      <c r="C549" s="8" t="s">
        <v>65</v>
      </c>
      <c r="D549" s="28">
        <v>7213.0950000000003</v>
      </c>
      <c r="E549" s="25">
        <f t="shared" si="17"/>
        <v>1442.6190000000001</v>
      </c>
      <c r="F549" s="3">
        <f t="shared" si="18"/>
        <v>8655.7139999999999</v>
      </c>
      <c r="I549"/>
      <c r="J549"/>
      <c r="K549"/>
      <c r="L549"/>
      <c r="M549"/>
      <c r="N549"/>
      <c r="O549"/>
    </row>
    <row r="550" spans="1:15" x14ac:dyDescent="0.2">
      <c r="A550" s="7">
        <v>86</v>
      </c>
      <c r="B550" s="4" t="s">
        <v>476</v>
      </c>
      <c r="C550" s="8" t="s">
        <v>65</v>
      </c>
      <c r="D550" s="28">
        <v>4808.7141999999994</v>
      </c>
      <c r="E550" s="25">
        <f t="shared" si="17"/>
        <v>961.74283999999989</v>
      </c>
      <c r="F550" s="3">
        <f t="shared" si="18"/>
        <v>5770.4570399999993</v>
      </c>
      <c r="I550"/>
      <c r="J550"/>
      <c r="K550"/>
      <c r="L550"/>
      <c r="M550"/>
      <c r="N550"/>
      <c r="O550"/>
    </row>
    <row r="551" spans="1:15" x14ac:dyDescent="0.2">
      <c r="A551" s="7">
        <v>87</v>
      </c>
      <c r="B551" s="4" t="s">
        <v>431</v>
      </c>
      <c r="C551" s="8" t="s">
        <v>65</v>
      </c>
      <c r="D551" s="28">
        <v>30054.538800000002</v>
      </c>
      <c r="E551" s="25">
        <f t="shared" si="17"/>
        <v>6010.907760000001</v>
      </c>
      <c r="F551" s="3">
        <f t="shared" si="18"/>
        <v>36065.446560000004</v>
      </c>
      <c r="I551"/>
      <c r="J551"/>
      <c r="K551"/>
      <c r="L551"/>
      <c r="M551"/>
      <c r="N551"/>
      <c r="O551"/>
    </row>
    <row r="552" spans="1:15" x14ac:dyDescent="0.2">
      <c r="A552" s="7">
        <v>88</v>
      </c>
      <c r="B552" s="4" t="s">
        <v>432</v>
      </c>
      <c r="C552" s="8" t="s">
        <v>65</v>
      </c>
      <c r="D552" s="28">
        <v>56501.447800000009</v>
      </c>
      <c r="E552" s="25">
        <f t="shared" si="17"/>
        <v>11300.289560000003</v>
      </c>
      <c r="F552" s="3">
        <f t="shared" si="18"/>
        <v>67801.737360000014</v>
      </c>
      <c r="I552"/>
      <c r="J552"/>
      <c r="K552"/>
      <c r="L552"/>
      <c r="M552"/>
      <c r="N552"/>
      <c r="O552"/>
    </row>
    <row r="553" spans="1:15" x14ac:dyDescent="0.2">
      <c r="A553" s="7">
        <v>89</v>
      </c>
      <c r="B553" s="4" t="s">
        <v>513</v>
      </c>
      <c r="C553" s="8" t="s">
        <v>65</v>
      </c>
      <c r="D553" s="28">
        <v>9617.4758000000002</v>
      </c>
      <c r="E553" s="25">
        <f t="shared" si="17"/>
        <v>1923.4951600000002</v>
      </c>
      <c r="F553" s="3">
        <f t="shared" si="18"/>
        <v>11540.970960000001</v>
      </c>
      <c r="I553"/>
      <c r="J553"/>
      <c r="K553"/>
      <c r="L553"/>
      <c r="M553"/>
      <c r="N553"/>
      <c r="O553"/>
    </row>
    <row r="554" spans="1:15" x14ac:dyDescent="0.2">
      <c r="A554" s="7">
        <v>90</v>
      </c>
      <c r="B554" s="4" t="s">
        <v>477</v>
      </c>
      <c r="C554" s="8" t="s">
        <v>65</v>
      </c>
      <c r="D554" s="28">
        <v>3606.5396000000001</v>
      </c>
      <c r="E554" s="25">
        <f t="shared" si="17"/>
        <v>721.30792000000008</v>
      </c>
      <c r="F554" s="3">
        <f t="shared" si="18"/>
        <v>4327.8475200000003</v>
      </c>
      <c r="I554"/>
      <c r="J554"/>
      <c r="K554"/>
      <c r="L554"/>
      <c r="M554"/>
      <c r="N554"/>
      <c r="O554"/>
    </row>
    <row r="555" spans="1:15" x14ac:dyDescent="0.2">
      <c r="A555" s="7">
        <v>91</v>
      </c>
      <c r="B555" s="4" t="s">
        <v>514</v>
      </c>
      <c r="C555" s="8" t="s">
        <v>65</v>
      </c>
      <c r="D555" s="28">
        <v>13223.999600000001</v>
      </c>
      <c r="E555" s="25">
        <f t="shared" si="17"/>
        <v>2644.7999200000004</v>
      </c>
      <c r="F555" s="3">
        <f t="shared" si="18"/>
        <v>15868.79952</v>
      </c>
      <c r="I555"/>
      <c r="J555"/>
      <c r="K555"/>
      <c r="L555"/>
      <c r="M555"/>
      <c r="N555"/>
      <c r="O555"/>
    </row>
    <row r="556" spans="1:15" x14ac:dyDescent="0.2">
      <c r="A556" s="7">
        <v>92</v>
      </c>
      <c r="B556" s="4" t="s">
        <v>515</v>
      </c>
      <c r="C556" s="8" t="s">
        <v>65</v>
      </c>
      <c r="D556" s="28">
        <v>15628.364600000003</v>
      </c>
      <c r="E556" s="25">
        <f t="shared" si="17"/>
        <v>3125.6729200000009</v>
      </c>
      <c r="F556" s="3">
        <f t="shared" si="18"/>
        <v>18754.037520000002</v>
      </c>
      <c r="I556"/>
      <c r="J556"/>
      <c r="K556"/>
      <c r="L556"/>
      <c r="M556"/>
      <c r="N556"/>
      <c r="O556"/>
    </row>
    <row r="557" spans="1:15" x14ac:dyDescent="0.2">
      <c r="A557" s="7">
        <v>93</v>
      </c>
      <c r="B557" s="4" t="s">
        <v>516</v>
      </c>
      <c r="C557" s="8" t="s">
        <v>65</v>
      </c>
      <c r="D557" s="28">
        <v>15628.364600000003</v>
      </c>
      <c r="E557" s="25">
        <f t="shared" si="17"/>
        <v>3125.6729200000009</v>
      </c>
      <c r="F557" s="3">
        <f t="shared" si="18"/>
        <v>18754.037520000002</v>
      </c>
      <c r="I557"/>
      <c r="J557"/>
      <c r="K557"/>
      <c r="L557"/>
      <c r="M557"/>
      <c r="N557"/>
      <c r="O557"/>
    </row>
    <row r="558" spans="1:15" x14ac:dyDescent="0.2">
      <c r="A558" s="7">
        <v>94</v>
      </c>
      <c r="B558" s="4" t="s">
        <v>517</v>
      </c>
      <c r="C558" s="8" t="s">
        <v>65</v>
      </c>
      <c r="D558" s="28">
        <v>45681.797400000003</v>
      </c>
      <c r="E558" s="25">
        <f t="shared" si="17"/>
        <v>9136.359480000001</v>
      </c>
      <c r="F558" s="3">
        <f t="shared" si="18"/>
        <v>54818.156880000002</v>
      </c>
      <c r="I558"/>
      <c r="J558"/>
      <c r="K558"/>
      <c r="L558"/>
      <c r="M558"/>
      <c r="N558"/>
      <c r="O558"/>
    </row>
    <row r="559" spans="1:15" ht="25.5" x14ac:dyDescent="0.2">
      <c r="A559" s="7">
        <v>95</v>
      </c>
      <c r="B559" s="4" t="s">
        <v>479</v>
      </c>
      <c r="C559" s="8" t="s">
        <v>480</v>
      </c>
      <c r="D559" s="28">
        <v>1157.0024000000001</v>
      </c>
      <c r="E559" s="25">
        <f t="shared" si="17"/>
        <v>231.40048000000002</v>
      </c>
      <c r="F559" s="3">
        <f t="shared" si="18"/>
        <v>1388.4028800000001</v>
      </c>
      <c r="I559"/>
      <c r="J559"/>
      <c r="K559"/>
      <c r="L559"/>
      <c r="M559"/>
      <c r="N559"/>
      <c r="O559"/>
    </row>
    <row r="560" spans="1:15" ht="25.5" x14ac:dyDescent="0.2">
      <c r="A560" s="7">
        <v>96</v>
      </c>
      <c r="B560" s="4" t="s">
        <v>518</v>
      </c>
      <c r="C560" s="8" t="s">
        <v>480</v>
      </c>
      <c r="D560" s="28">
        <v>2285.3436000000002</v>
      </c>
      <c r="E560" s="25">
        <f t="shared" si="17"/>
        <v>457.06872000000004</v>
      </c>
      <c r="F560" s="3">
        <f t="shared" si="18"/>
        <v>2742.4123199999999</v>
      </c>
      <c r="I560"/>
      <c r="J560"/>
      <c r="K560"/>
      <c r="L560"/>
      <c r="M560"/>
      <c r="N560"/>
      <c r="O560"/>
    </row>
    <row r="561" spans="1:15" ht="25.5" x14ac:dyDescent="0.2">
      <c r="A561" s="7">
        <v>97</v>
      </c>
      <c r="B561" s="4" t="s">
        <v>519</v>
      </c>
      <c r="C561" s="8" t="s">
        <v>490</v>
      </c>
      <c r="D561" s="28">
        <v>2285.3436000000002</v>
      </c>
      <c r="E561" s="25">
        <f t="shared" si="17"/>
        <v>457.06872000000004</v>
      </c>
      <c r="F561" s="3">
        <f t="shared" si="18"/>
        <v>2742.4123199999999</v>
      </c>
      <c r="I561"/>
      <c r="J561"/>
      <c r="K561"/>
      <c r="L561"/>
      <c r="M561"/>
      <c r="N561"/>
      <c r="O561"/>
    </row>
    <row r="562" spans="1:15" x14ac:dyDescent="0.2">
      <c r="A562" s="41" t="s">
        <v>598</v>
      </c>
      <c r="B562" s="42"/>
      <c r="C562" s="43"/>
      <c r="D562" s="5">
        <f>SUM(D6:D561)</f>
        <v>38894479.218100004</v>
      </c>
      <c r="E562" s="9">
        <f t="shared" si="17"/>
        <v>7778895.8436200013</v>
      </c>
      <c r="F562" s="9">
        <f>SUM(F5:F561)</f>
        <v>46673375.061719991</v>
      </c>
      <c r="I562"/>
      <c r="J562"/>
      <c r="K562"/>
      <c r="L562"/>
      <c r="M562"/>
      <c r="N562"/>
      <c r="O562"/>
    </row>
    <row r="563" spans="1:15" x14ac:dyDescent="0.2">
      <c r="I563"/>
      <c r="J563"/>
      <c r="K563"/>
      <c r="L563"/>
      <c r="M563"/>
      <c r="N563"/>
      <c r="O563"/>
    </row>
    <row r="564" spans="1:15" ht="57" customHeight="1" x14ac:dyDescent="0.2">
      <c r="A564" s="37" t="s">
        <v>600</v>
      </c>
      <c r="B564" s="38"/>
      <c r="C564" s="38"/>
      <c r="D564" s="38"/>
      <c r="E564" s="38"/>
      <c r="F564" s="38"/>
      <c r="I564"/>
      <c r="J564"/>
      <c r="K564"/>
      <c r="L564"/>
      <c r="M564"/>
      <c r="N564"/>
      <c r="O564"/>
    </row>
    <row r="565" spans="1:15" x14ac:dyDescent="0.2">
      <c r="I565"/>
      <c r="J565"/>
      <c r="K565"/>
      <c r="L565"/>
      <c r="M565"/>
      <c r="N565"/>
      <c r="O565"/>
    </row>
    <row r="566" spans="1:15" x14ac:dyDescent="0.2">
      <c r="I566"/>
      <c r="J566"/>
      <c r="K566"/>
      <c r="L566"/>
      <c r="M566"/>
      <c r="N566"/>
      <c r="O566"/>
    </row>
    <row r="567" spans="1:15" x14ac:dyDescent="0.2">
      <c r="I567"/>
      <c r="J567"/>
      <c r="K567"/>
      <c r="L567"/>
      <c r="M567"/>
      <c r="N567"/>
      <c r="O567"/>
    </row>
    <row r="568" spans="1:15" x14ac:dyDescent="0.2">
      <c r="I568"/>
      <c r="J568"/>
      <c r="K568"/>
      <c r="L568"/>
      <c r="M568"/>
      <c r="N568"/>
      <c r="O568"/>
    </row>
    <row r="569" spans="1:15" x14ac:dyDescent="0.2">
      <c r="I569"/>
      <c r="J569"/>
      <c r="K569"/>
      <c r="L569"/>
      <c r="M569"/>
      <c r="N569"/>
      <c r="O569"/>
    </row>
    <row r="570" spans="1:15" x14ac:dyDescent="0.2">
      <c r="I570"/>
      <c r="J570"/>
      <c r="K570"/>
      <c r="L570"/>
      <c r="M570"/>
      <c r="N570"/>
      <c r="O570"/>
    </row>
    <row r="571" spans="1:15" x14ac:dyDescent="0.2">
      <c r="I571"/>
      <c r="J571"/>
      <c r="K571"/>
      <c r="L571"/>
      <c r="M571"/>
      <c r="N571"/>
      <c r="O571"/>
    </row>
    <row r="572" spans="1:15" x14ac:dyDescent="0.2">
      <c r="I572"/>
      <c r="J572"/>
      <c r="K572"/>
      <c r="L572"/>
      <c r="M572"/>
      <c r="N572"/>
      <c r="O572"/>
    </row>
    <row r="573" spans="1:15" x14ac:dyDescent="0.2">
      <c r="I573"/>
      <c r="J573"/>
      <c r="K573"/>
      <c r="L573"/>
      <c r="M573"/>
      <c r="N573"/>
      <c r="O573"/>
    </row>
    <row r="574" spans="1:15" x14ac:dyDescent="0.2">
      <c r="I574"/>
      <c r="J574"/>
      <c r="K574"/>
      <c r="L574"/>
      <c r="M574"/>
      <c r="N574"/>
      <c r="O574"/>
    </row>
    <row r="575" spans="1:15" x14ac:dyDescent="0.2">
      <c r="I575"/>
      <c r="J575"/>
      <c r="K575"/>
      <c r="L575"/>
      <c r="M575"/>
      <c r="N575"/>
      <c r="O575"/>
    </row>
    <row r="576" spans="1:15" x14ac:dyDescent="0.2">
      <c r="I576"/>
      <c r="J576"/>
      <c r="K576"/>
      <c r="L576"/>
      <c r="M576"/>
      <c r="N576"/>
      <c r="O576"/>
    </row>
    <row r="577" spans="9:15" x14ac:dyDescent="0.2">
      <c r="I577"/>
      <c r="J577"/>
      <c r="K577"/>
      <c r="L577"/>
      <c r="M577"/>
      <c r="N577"/>
      <c r="O577"/>
    </row>
    <row r="578" spans="9:15" x14ac:dyDescent="0.2">
      <c r="I578"/>
      <c r="J578"/>
      <c r="K578"/>
      <c r="L578"/>
      <c r="M578"/>
      <c r="N578"/>
      <c r="O578"/>
    </row>
  </sheetData>
  <mergeCells count="9">
    <mergeCell ref="A5:F5"/>
    <mergeCell ref="A564:F564"/>
    <mergeCell ref="A1:E1"/>
    <mergeCell ref="A2:E2"/>
    <mergeCell ref="A562:C562"/>
    <mergeCell ref="A464:F464"/>
    <mergeCell ref="A408:F408"/>
    <mergeCell ref="A397:F397"/>
    <mergeCell ref="A141:F141"/>
  </mergeCells>
  <phoneticPr fontId="5" type="noConversion"/>
  <pageMargins left="0.7" right="0.6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&lt;C5D020E0EFF0203230323120D2D1CD20EFEE20CCEEF1FDEAF1EFE5F0F22056322E786C7378&gt;</dc:title>
  <dc:creator>s.smirnov</dc:creator>
  <cp:lastModifiedBy>Деканенкова Надежда Олеговна</cp:lastModifiedBy>
  <cp:lastPrinted>2022-02-02T12:51:32Z</cp:lastPrinted>
  <dcterms:created xsi:type="dcterms:W3CDTF">2021-09-30T21:01:50Z</dcterms:created>
  <dcterms:modified xsi:type="dcterms:W3CDTF">2024-06-28T13:31:25Z</dcterms:modified>
</cp:coreProperties>
</file>